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SEORC\PESQUISAS DE PREÇOS\2020\00200.001882-2020-26 - Marcenaria e Serralheria\_NOVA PESQUISA - tabelas 2, 3 e 4\"/>
    </mc:Choice>
  </mc:AlternateContent>
  <bookViews>
    <workbookView xWindow="-120" yWindow="-120" windowWidth="24120" windowHeight="10440" tabRatio="825" firstSheet="1" activeTab="1"/>
  </bookViews>
  <sheets>
    <sheet name="Orçamentária -TR" sheetId="18" state="hidden" r:id="rId1"/>
    <sheet name="Tabela 2" sheetId="22" r:id="rId2"/>
    <sheet name="Tabela 3" sheetId="23" r:id="rId3"/>
    <sheet name="Tabela 4" sheetId="24" r:id="rId4"/>
    <sheet name="Tabela 5" sheetId="25" r:id="rId5"/>
  </sheets>
  <definedNames>
    <definedName name="_xlnm._FilterDatabase" localSheetId="0" hidden="1">'Orçamentária -TR'!$A$5:$L$290</definedName>
    <definedName name="_xlnm._FilterDatabase" localSheetId="1" hidden="1">'Tabela 2'!$A$5:$H$22</definedName>
    <definedName name="_xlnm._FilterDatabase" localSheetId="2" hidden="1">'Tabela 3'!$A$5:$J$20</definedName>
    <definedName name="_xlnm._FilterDatabase" localSheetId="3" hidden="1">'Tabela 4'!$A$5:$H$200</definedName>
    <definedName name="_xlnm._FilterDatabase" localSheetId="4" hidden="1">'Tabela 5'!$A$5:$L$104</definedName>
    <definedName name="_xlnm.Print_Area" localSheetId="0">'Orçamentária -TR'!$A$1:$L$293</definedName>
    <definedName name="_xlnm.Print_Area" localSheetId="1">'Tabela 2'!$A$1:$H$25</definedName>
    <definedName name="_xlnm.Print_Area" localSheetId="2">'Tabela 3'!$A$1:$J$23</definedName>
    <definedName name="_xlnm.Print_Area" localSheetId="3">'Tabela 4'!$A$1:$H$203</definedName>
    <definedName name="_xlnm.Print_Area" localSheetId="4">'Tabela 5'!$A$1:$L$107</definedName>
    <definedName name="_xlnm.Print_Titles" localSheetId="0">'Orçamentária -TR'!$1:$5</definedName>
    <definedName name="_xlnm.Print_Titles" localSheetId="1">'Tabela 2'!$1:$5</definedName>
    <definedName name="_xlnm.Print_Titles" localSheetId="2">'Tabela 3'!$1:$5</definedName>
    <definedName name="_xlnm.Print_Titles" localSheetId="3">'Tabela 4'!$1:$5</definedName>
    <definedName name="_xlnm.Print_Titles" localSheetId="4">'Tabela 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4" i="25" l="1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5" i="25"/>
  <c r="J66" i="25"/>
  <c r="J67" i="25"/>
  <c r="J68" i="25"/>
  <c r="J69" i="25"/>
  <c r="J70" i="25"/>
  <c r="J71" i="25"/>
  <c r="J72" i="25"/>
  <c r="J73" i="25"/>
  <c r="J74" i="25"/>
  <c r="J75" i="25"/>
  <c r="J76" i="25"/>
  <c r="J77" i="25"/>
  <c r="J78" i="25"/>
  <c r="J79" i="25"/>
  <c r="J80" i="25"/>
  <c r="J81" i="25"/>
  <c r="J82" i="25"/>
  <c r="J83" i="25"/>
  <c r="J84" i="25"/>
  <c r="J85" i="25"/>
  <c r="J86" i="25"/>
  <c r="J87" i="25"/>
  <c r="J88" i="25"/>
  <c r="J89" i="25"/>
  <c r="J90" i="25"/>
  <c r="J91" i="25"/>
  <c r="J92" i="25"/>
  <c r="J93" i="25"/>
  <c r="J94" i="25"/>
  <c r="J95" i="25"/>
  <c r="J96" i="25"/>
  <c r="J97" i="25"/>
  <c r="J98" i="25"/>
  <c r="J99" i="25"/>
  <c r="J100" i="25"/>
  <c r="J101" i="25"/>
  <c r="J102" i="25"/>
  <c r="J19" i="25"/>
  <c r="H200" i="24"/>
  <c r="I7" i="23"/>
  <c r="H102" i="25" l="1"/>
  <c r="K102" i="25" s="1"/>
  <c r="L102" i="25" s="1"/>
  <c r="H101" i="25"/>
  <c r="K101" i="25" s="1"/>
  <c r="L101" i="25" s="1"/>
  <c r="H100" i="25"/>
  <c r="K100" i="25" s="1"/>
  <c r="L100" i="25" s="1"/>
  <c r="H99" i="25"/>
  <c r="K99" i="25" s="1"/>
  <c r="L99" i="25" s="1"/>
  <c r="H98" i="25"/>
  <c r="K98" i="25" s="1"/>
  <c r="L98" i="25" s="1"/>
  <c r="K97" i="25"/>
  <c r="L97" i="25" s="1"/>
  <c r="H97" i="25"/>
  <c r="H96" i="25"/>
  <c r="K96" i="25" s="1"/>
  <c r="L96" i="25" s="1"/>
  <c r="H95" i="25"/>
  <c r="K95" i="25" s="1"/>
  <c r="L95" i="25" s="1"/>
  <c r="H94" i="25"/>
  <c r="K94" i="25" s="1"/>
  <c r="L94" i="25" s="1"/>
  <c r="H93" i="25"/>
  <c r="K93" i="25" s="1"/>
  <c r="L93" i="25" s="1"/>
  <c r="H92" i="25"/>
  <c r="K92" i="25" s="1"/>
  <c r="L92" i="25" s="1"/>
  <c r="H91" i="25"/>
  <c r="K91" i="25" s="1"/>
  <c r="L91" i="25" s="1"/>
  <c r="H90" i="25"/>
  <c r="K90" i="25" s="1"/>
  <c r="L90" i="25" s="1"/>
  <c r="H89" i="25"/>
  <c r="K89" i="25" s="1"/>
  <c r="L89" i="25" s="1"/>
  <c r="H88" i="25"/>
  <c r="K88" i="25" s="1"/>
  <c r="L88" i="25" s="1"/>
  <c r="H87" i="25"/>
  <c r="K87" i="25" s="1"/>
  <c r="L87" i="25" s="1"/>
  <c r="H86" i="25"/>
  <c r="K86" i="25" s="1"/>
  <c r="L86" i="25" s="1"/>
  <c r="H85" i="25"/>
  <c r="K85" i="25" s="1"/>
  <c r="L85" i="25" s="1"/>
  <c r="H84" i="25"/>
  <c r="K84" i="25" s="1"/>
  <c r="L84" i="25" s="1"/>
  <c r="H83" i="25"/>
  <c r="K83" i="25" s="1"/>
  <c r="L83" i="25" s="1"/>
  <c r="H82" i="25"/>
  <c r="K82" i="25" s="1"/>
  <c r="L82" i="25" s="1"/>
  <c r="H81" i="25"/>
  <c r="K81" i="25" s="1"/>
  <c r="L81" i="25" s="1"/>
  <c r="H80" i="25"/>
  <c r="K80" i="25" s="1"/>
  <c r="L80" i="25" s="1"/>
  <c r="K79" i="25"/>
  <c r="L79" i="25" s="1"/>
  <c r="H79" i="25"/>
  <c r="L78" i="25"/>
  <c r="K78" i="25"/>
  <c r="H78" i="25"/>
  <c r="H77" i="25"/>
  <c r="K77" i="25" s="1"/>
  <c r="L77" i="25" s="1"/>
  <c r="H76" i="25"/>
  <c r="K76" i="25" s="1"/>
  <c r="L76" i="25" s="1"/>
  <c r="H75" i="25"/>
  <c r="K75" i="25" s="1"/>
  <c r="L75" i="25" s="1"/>
  <c r="H74" i="25"/>
  <c r="K74" i="25" s="1"/>
  <c r="L74" i="25" s="1"/>
  <c r="H73" i="25"/>
  <c r="K73" i="25" s="1"/>
  <c r="L73" i="25" s="1"/>
  <c r="K72" i="25"/>
  <c r="L72" i="25" s="1"/>
  <c r="H72" i="25"/>
  <c r="H71" i="25"/>
  <c r="K71" i="25" s="1"/>
  <c r="L71" i="25" s="1"/>
  <c r="K70" i="25"/>
  <c r="L70" i="25" s="1"/>
  <c r="H70" i="25"/>
  <c r="H69" i="25"/>
  <c r="K69" i="25" s="1"/>
  <c r="L69" i="25" s="1"/>
  <c r="H68" i="25"/>
  <c r="K68" i="25" s="1"/>
  <c r="L68" i="25" s="1"/>
  <c r="H67" i="25"/>
  <c r="K67" i="25" s="1"/>
  <c r="L67" i="25" s="1"/>
  <c r="H66" i="25"/>
  <c r="K66" i="25" s="1"/>
  <c r="L66" i="25" s="1"/>
  <c r="H65" i="25"/>
  <c r="K65" i="25" s="1"/>
  <c r="L65" i="25" s="1"/>
  <c r="K64" i="25"/>
  <c r="L64" i="25" s="1"/>
  <c r="H64" i="25"/>
  <c r="K63" i="25"/>
  <c r="L63" i="25" s="1"/>
  <c r="H63" i="25"/>
  <c r="K62" i="25"/>
  <c r="L62" i="25" s="1"/>
  <c r="H62" i="25"/>
  <c r="H61" i="25"/>
  <c r="K61" i="25" s="1"/>
  <c r="L61" i="25" s="1"/>
  <c r="H60" i="25"/>
  <c r="K60" i="25" s="1"/>
  <c r="L60" i="25" s="1"/>
  <c r="H59" i="25"/>
  <c r="K59" i="25" s="1"/>
  <c r="L59" i="25" s="1"/>
  <c r="H58" i="25"/>
  <c r="K58" i="25" s="1"/>
  <c r="L58" i="25" s="1"/>
  <c r="K57" i="25"/>
  <c r="L57" i="25" s="1"/>
  <c r="H57" i="25"/>
  <c r="K56" i="25"/>
  <c r="L56" i="25" s="1"/>
  <c r="H56" i="25"/>
  <c r="H55" i="25"/>
  <c r="K55" i="25" s="1"/>
  <c r="L55" i="25" s="1"/>
  <c r="K54" i="25"/>
  <c r="L54" i="25" s="1"/>
  <c r="H54" i="25"/>
  <c r="H53" i="25"/>
  <c r="K53" i="25" s="1"/>
  <c r="L53" i="25" s="1"/>
  <c r="H52" i="25"/>
  <c r="K52" i="25" s="1"/>
  <c r="L52" i="25" s="1"/>
  <c r="H51" i="25"/>
  <c r="K51" i="25" s="1"/>
  <c r="L51" i="25" s="1"/>
  <c r="H50" i="25"/>
  <c r="K50" i="25" s="1"/>
  <c r="L50" i="25" s="1"/>
  <c r="K49" i="25"/>
  <c r="L49" i="25" s="1"/>
  <c r="H49" i="25"/>
  <c r="K48" i="25"/>
  <c r="L48" i="25" s="1"/>
  <c r="H48" i="25"/>
  <c r="H47" i="25"/>
  <c r="K47" i="25" s="1"/>
  <c r="L47" i="25" s="1"/>
  <c r="H46" i="25"/>
  <c r="K46" i="25" s="1"/>
  <c r="L46" i="25" s="1"/>
  <c r="H45" i="25"/>
  <c r="K45" i="25" s="1"/>
  <c r="L45" i="25" s="1"/>
  <c r="H44" i="25"/>
  <c r="K44" i="25" s="1"/>
  <c r="L44" i="25" s="1"/>
  <c r="H43" i="25"/>
  <c r="K43" i="25" s="1"/>
  <c r="L43" i="25" s="1"/>
  <c r="H42" i="25"/>
  <c r="K42" i="25" s="1"/>
  <c r="L42" i="25" s="1"/>
  <c r="K41" i="25"/>
  <c r="L41" i="25" s="1"/>
  <c r="H41" i="25"/>
  <c r="H40" i="25"/>
  <c r="K40" i="25" s="1"/>
  <c r="L40" i="25" s="1"/>
  <c r="H39" i="25"/>
  <c r="K39" i="25" s="1"/>
  <c r="L39" i="25" s="1"/>
  <c r="H38" i="25"/>
  <c r="K38" i="25" s="1"/>
  <c r="L38" i="25" s="1"/>
  <c r="H37" i="25"/>
  <c r="K37" i="25" s="1"/>
  <c r="L37" i="25" s="1"/>
  <c r="H36" i="25"/>
  <c r="K36" i="25" s="1"/>
  <c r="L36" i="25" s="1"/>
  <c r="H35" i="25"/>
  <c r="K35" i="25" s="1"/>
  <c r="L35" i="25" s="1"/>
  <c r="H34" i="25"/>
  <c r="K34" i="25" s="1"/>
  <c r="L34" i="25" s="1"/>
  <c r="K33" i="25"/>
  <c r="L33" i="25" s="1"/>
  <c r="H33" i="25"/>
  <c r="H32" i="25"/>
  <c r="K32" i="25" s="1"/>
  <c r="L32" i="25" s="1"/>
  <c r="H31" i="25"/>
  <c r="K31" i="25" s="1"/>
  <c r="L31" i="25" s="1"/>
  <c r="H30" i="25"/>
  <c r="K30" i="25" s="1"/>
  <c r="L30" i="25" s="1"/>
  <c r="H29" i="25"/>
  <c r="K29" i="25" s="1"/>
  <c r="L29" i="25" s="1"/>
  <c r="H28" i="25"/>
  <c r="K28" i="25" s="1"/>
  <c r="L28" i="25" s="1"/>
  <c r="H27" i="25"/>
  <c r="K27" i="25" s="1"/>
  <c r="L27" i="25" s="1"/>
  <c r="H26" i="25"/>
  <c r="K26" i="25" s="1"/>
  <c r="L26" i="25" s="1"/>
  <c r="H25" i="25"/>
  <c r="K25" i="25" s="1"/>
  <c r="L25" i="25" s="1"/>
  <c r="H24" i="25"/>
  <c r="K24" i="25" s="1"/>
  <c r="L24" i="25" s="1"/>
  <c r="K23" i="25"/>
  <c r="L23" i="25" s="1"/>
  <c r="H23" i="25"/>
  <c r="H22" i="25"/>
  <c r="K22" i="25" s="1"/>
  <c r="L22" i="25" s="1"/>
  <c r="H21" i="25"/>
  <c r="K21" i="25" s="1"/>
  <c r="L21" i="25" s="1"/>
  <c r="H20" i="25"/>
  <c r="K20" i="25" s="1"/>
  <c r="L20" i="25" s="1"/>
  <c r="H19" i="25"/>
  <c r="K19" i="25" s="1"/>
  <c r="J17" i="25"/>
  <c r="J16" i="25"/>
  <c r="J15" i="25"/>
  <c r="J14" i="25"/>
  <c r="J13" i="25"/>
  <c r="J12" i="25"/>
  <c r="J11" i="25"/>
  <c r="J10" i="25"/>
  <c r="J9" i="25"/>
  <c r="J8" i="25"/>
  <c r="J7" i="25"/>
  <c r="J6" i="25"/>
  <c r="H198" i="24"/>
  <c r="H197" i="24"/>
  <c r="H196" i="24"/>
  <c r="H195" i="24"/>
  <c r="H194" i="24"/>
  <c r="H193" i="24"/>
  <c r="H192" i="24"/>
  <c r="H191" i="24"/>
  <c r="H190" i="24"/>
  <c r="H189" i="24"/>
  <c r="H188" i="24"/>
  <c r="H187" i="24"/>
  <c r="H186" i="24"/>
  <c r="H185" i="24"/>
  <c r="H184" i="24"/>
  <c r="H183" i="24"/>
  <c r="H182" i="24"/>
  <c r="H181" i="24"/>
  <c r="H180" i="24"/>
  <c r="H179" i="24"/>
  <c r="H178" i="24"/>
  <c r="H177" i="24"/>
  <c r="H176" i="24"/>
  <c r="H175" i="24"/>
  <c r="H174" i="24"/>
  <c r="H173" i="24"/>
  <c r="H172" i="24"/>
  <c r="H171" i="24"/>
  <c r="H170" i="24"/>
  <c r="H169" i="24"/>
  <c r="H168" i="24"/>
  <c r="H167" i="24"/>
  <c r="H166" i="24"/>
  <c r="H165" i="24"/>
  <c r="H164" i="24"/>
  <c r="H163" i="24"/>
  <c r="H162" i="24"/>
  <c r="H161" i="24"/>
  <c r="H160" i="24"/>
  <c r="H159" i="24"/>
  <c r="H158" i="24"/>
  <c r="H157" i="24"/>
  <c r="H156" i="24"/>
  <c r="H155" i="24"/>
  <c r="H154" i="24"/>
  <c r="H153" i="24"/>
  <c r="H152" i="24"/>
  <c r="H151" i="24"/>
  <c r="H150" i="24"/>
  <c r="H149" i="24"/>
  <c r="H148" i="24"/>
  <c r="H147" i="24"/>
  <c r="H146" i="24"/>
  <c r="H145" i="24"/>
  <c r="H144" i="24"/>
  <c r="H143" i="24"/>
  <c r="H142" i="24"/>
  <c r="H141" i="24"/>
  <c r="H140" i="24"/>
  <c r="H139" i="24"/>
  <c r="H138" i="24"/>
  <c r="H137" i="24"/>
  <c r="H136" i="24"/>
  <c r="H135" i="24"/>
  <c r="H134" i="24"/>
  <c r="H133" i="24"/>
  <c r="H132" i="24"/>
  <c r="H131" i="24"/>
  <c r="H130" i="24"/>
  <c r="H129" i="24"/>
  <c r="H128" i="24"/>
  <c r="H127" i="24"/>
  <c r="H126" i="24"/>
  <c r="H125" i="24"/>
  <c r="H124" i="24"/>
  <c r="H123" i="24"/>
  <c r="H122" i="24"/>
  <c r="H121" i="24"/>
  <c r="H120" i="24"/>
  <c r="H119" i="24"/>
  <c r="H118" i="24"/>
  <c r="H117" i="24"/>
  <c r="H116" i="24"/>
  <c r="H115" i="24"/>
  <c r="H114" i="24"/>
  <c r="H113" i="24"/>
  <c r="H112" i="24"/>
  <c r="H111" i="24"/>
  <c r="H110" i="24"/>
  <c r="H109" i="24"/>
  <c r="H108" i="24"/>
  <c r="H107" i="24"/>
  <c r="H106" i="24"/>
  <c r="H105" i="24"/>
  <c r="H104" i="24"/>
  <c r="H103" i="24"/>
  <c r="H102" i="24"/>
  <c r="H101" i="24"/>
  <c r="H100" i="24"/>
  <c r="H99" i="24"/>
  <c r="H98" i="24"/>
  <c r="H97" i="24"/>
  <c r="H96" i="24"/>
  <c r="H95" i="24"/>
  <c r="H94" i="24"/>
  <c r="H93" i="24"/>
  <c r="H92" i="24"/>
  <c r="H91" i="24"/>
  <c r="H90" i="24"/>
  <c r="H89" i="24"/>
  <c r="H88" i="24"/>
  <c r="H87" i="24"/>
  <c r="H86" i="24"/>
  <c r="H85" i="24"/>
  <c r="H84" i="24"/>
  <c r="H83" i="24"/>
  <c r="H82" i="24"/>
  <c r="H81" i="24"/>
  <c r="H80" i="24"/>
  <c r="H79" i="24"/>
  <c r="H78" i="24"/>
  <c r="H77" i="24"/>
  <c r="H76" i="24"/>
  <c r="H75" i="24"/>
  <c r="H74" i="24"/>
  <c r="H73" i="24"/>
  <c r="H72" i="24"/>
  <c r="H71" i="24"/>
  <c r="H70" i="24"/>
  <c r="H69" i="24"/>
  <c r="H68" i="24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22" i="22" s="1"/>
  <c r="J7" i="23" l="1"/>
  <c r="L19" i="25"/>
  <c r="H206" i="18"/>
  <c r="K206" i="18" s="1"/>
  <c r="L206" i="18" s="1"/>
  <c r="H207" i="18"/>
  <c r="K207" i="18" s="1"/>
  <c r="L207" i="18" s="1"/>
  <c r="H208" i="18"/>
  <c r="K208" i="18" s="1"/>
  <c r="L208" i="18" s="1"/>
  <c r="H209" i="18"/>
  <c r="K209" i="18" s="1"/>
  <c r="L209" i="18" s="1"/>
  <c r="H210" i="18"/>
  <c r="K210" i="18" s="1"/>
  <c r="L210" i="18" s="1"/>
  <c r="H211" i="18"/>
  <c r="K211" i="18" s="1"/>
  <c r="L211" i="18" s="1"/>
  <c r="H212" i="18"/>
  <c r="K212" i="18" s="1"/>
  <c r="L212" i="18" s="1"/>
  <c r="H213" i="18"/>
  <c r="K213" i="18" s="1"/>
  <c r="L213" i="18" s="1"/>
  <c r="H214" i="18"/>
  <c r="K214" i="18" s="1"/>
  <c r="L214" i="18" s="1"/>
  <c r="H215" i="18"/>
  <c r="K215" i="18" s="1"/>
  <c r="L215" i="18" s="1"/>
  <c r="H216" i="18"/>
  <c r="K216" i="18" s="1"/>
  <c r="L216" i="18" s="1"/>
  <c r="H217" i="18"/>
  <c r="K217" i="18" s="1"/>
  <c r="L217" i="18" s="1"/>
  <c r="H218" i="18"/>
  <c r="K218" i="18" s="1"/>
  <c r="L218" i="18" s="1"/>
  <c r="H219" i="18"/>
  <c r="K219" i="18" s="1"/>
  <c r="L219" i="18" s="1"/>
  <c r="H220" i="18"/>
  <c r="K220" i="18" s="1"/>
  <c r="L220" i="18" s="1"/>
  <c r="H221" i="18"/>
  <c r="K221" i="18" s="1"/>
  <c r="L221" i="18" s="1"/>
  <c r="H222" i="18"/>
  <c r="K222" i="18" s="1"/>
  <c r="L222" i="18" s="1"/>
  <c r="H223" i="18"/>
  <c r="K223" i="18" s="1"/>
  <c r="L223" i="18" s="1"/>
  <c r="H224" i="18"/>
  <c r="K224" i="18" s="1"/>
  <c r="L224" i="18" s="1"/>
  <c r="H225" i="18"/>
  <c r="K225" i="18" s="1"/>
  <c r="L225" i="18" s="1"/>
  <c r="H226" i="18"/>
  <c r="K226" i="18" s="1"/>
  <c r="L226" i="18" s="1"/>
  <c r="H227" i="18"/>
  <c r="K227" i="18" s="1"/>
  <c r="L227" i="18" s="1"/>
  <c r="H228" i="18"/>
  <c r="K228" i="18" s="1"/>
  <c r="L228" i="18" s="1"/>
  <c r="H229" i="18"/>
  <c r="K229" i="18" s="1"/>
  <c r="L229" i="18" s="1"/>
  <c r="H230" i="18"/>
  <c r="K230" i="18" s="1"/>
  <c r="L230" i="18" s="1"/>
  <c r="H231" i="18"/>
  <c r="K231" i="18" s="1"/>
  <c r="L231" i="18" s="1"/>
  <c r="H232" i="18"/>
  <c r="K232" i="18" s="1"/>
  <c r="L232" i="18" s="1"/>
  <c r="H233" i="18"/>
  <c r="K233" i="18" s="1"/>
  <c r="L233" i="18" s="1"/>
  <c r="H234" i="18"/>
  <c r="K234" i="18" s="1"/>
  <c r="L234" i="18" s="1"/>
  <c r="H235" i="18"/>
  <c r="K235" i="18" s="1"/>
  <c r="L235" i="18" s="1"/>
  <c r="H236" i="18"/>
  <c r="K236" i="18" s="1"/>
  <c r="L236" i="18" s="1"/>
  <c r="H237" i="18"/>
  <c r="K237" i="18" s="1"/>
  <c r="L237" i="18" s="1"/>
  <c r="H238" i="18"/>
  <c r="K238" i="18" s="1"/>
  <c r="L238" i="18" s="1"/>
  <c r="H239" i="18"/>
  <c r="K239" i="18" s="1"/>
  <c r="L239" i="18" s="1"/>
  <c r="H240" i="18"/>
  <c r="K240" i="18" s="1"/>
  <c r="L240" i="18" s="1"/>
  <c r="H241" i="18"/>
  <c r="K241" i="18" s="1"/>
  <c r="L241" i="18" s="1"/>
  <c r="H242" i="18"/>
  <c r="K242" i="18" s="1"/>
  <c r="L242" i="18" s="1"/>
  <c r="H243" i="18"/>
  <c r="K243" i="18" s="1"/>
  <c r="L243" i="18" s="1"/>
  <c r="H244" i="18"/>
  <c r="K244" i="18" s="1"/>
  <c r="L244" i="18" s="1"/>
  <c r="H245" i="18"/>
  <c r="K245" i="18" s="1"/>
  <c r="L245" i="18" s="1"/>
  <c r="H246" i="18"/>
  <c r="K246" i="18" s="1"/>
  <c r="L246" i="18" s="1"/>
  <c r="H247" i="18"/>
  <c r="K247" i="18" s="1"/>
  <c r="L247" i="18" s="1"/>
  <c r="H248" i="18"/>
  <c r="K248" i="18" s="1"/>
  <c r="L248" i="18" s="1"/>
  <c r="H249" i="18"/>
  <c r="K249" i="18" s="1"/>
  <c r="L249" i="18" s="1"/>
  <c r="H250" i="18"/>
  <c r="K250" i="18" s="1"/>
  <c r="L250" i="18" s="1"/>
  <c r="H251" i="18"/>
  <c r="K251" i="18" s="1"/>
  <c r="L251" i="18" s="1"/>
  <c r="H252" i="18"/>
  <c r="K252" i="18" s="1"/>
  <c r="L252" i="18" s="1"/>
  <c r="H253" i="18"/>
  <c r="K253" i="18" s="1"/>
  <c r="L253" i="18" s="1"/>
  <c r="H254" i="18"/>
  <c r="K254" i="18" s="1"/>
  <c r="L254" i="18" s="1"/>
  <c r="H255" i="18"/>
  <c r="K255" i="18" s="1"/>
  <c r="L255" i="18" s="1"/>
  <c r="H256" i="18"/>
  <c r="K256" i="18" s="1"/>
  <c r="L256" i="18" s="1"/>
  <c r="H257" i="18"/>
  <c r="K257" i="18" s="1"/>
  <c r="L257" i="18" s="1"/>
  <c r="H258" i="18"/>
  <c r="K258" i="18" s="1"/>
  <c r="L258" i="18" s="1"/>
  <c r="H259" i="18"/>
  <c r="K259" i="18" s="1"/>
  <c r="L259" i="18" s="1"/>
  <c r="H260" i="18"/>
  <c r="K260" i="18" s="1"/>
  <c r="L260" i="18" s="1"/>
  <c r="H261" i="18"/>
  <c r="K261" i="18" s="1"/>
  <c r="L261" i="18" s="1"/>
  <c r="H262" i="18"/>
  <c r="K262" i="18" s="1"/>
  <c r="L262" i="18" s="1"/>
  <c r="H263" i="18"/>
  <c r="K263" i="18" s="1"/>
  <c r="L263" i="18" s="1"/>
  <c r="H264" i="18"/>
  <c r="K264" i="18" s="1"/>
  <c r="L264" i="18" s="1"/>
  <c r="H265" i="18"/>
  <c r="K265" i="18" s="1"/>
  <c r="L265" i="18" s="1"/>
  <c r="H266" i="18"/>
  <c r="K266" i="18" s="1"/>
  <c r="L266" i="18" s="1"/>
  <c r="H267" i="18"/>
  <c r="K267" i="18" s="1"/>
  <c r="L267" i="18" s="1"/>
  <c r="H268" i="18"/>
  <c r="K268" i="18" s="1"/>
  <c r="L268" i="18" s="1"/>
  <c r="H269" i="18"/>
  <c r="K269" i="18" s="1"/>
  <c r="L269" i="18" s="1"/>
  <c r="H270" i="18"/>
  <c r="K270" i="18" s="1"/>
  <c r="L270" i="18" s="1"/>
  <c r="H271" i="18"/>
  <c r="K271" i="18" s="1"/>
  <c r="L271" i="18" s="1"/>
  <c r="H272" i="18"/>
  <c r="K272" i="18" s="1"/>
  <c r="L272" i="18" s="1"/>
  <c r="H273" i="18"/>
  <c r="K273" i="18" s="1"/>
  <c r="L273" i="18" s="1"/>
  <c r="H274" i="18"/>
  <c r="K274" i="18" s="1"/>
  <c r="L274" i="18" s="1"/>
  <c r="H275" i="18"/>
  <c r="K275" i="18" s="1"/>
  <c r="L275" i="18" s="1"/>
  <c r="H276" i="18"/>
  <c r="K276" i="18" s="1"/>
  <c r="L276" i="18" s="1"/>
  <c r="H277" i="18"/>
  <c r="K277" i="18" s="1"/>
  <c r="L277" i="18" s="1"/>
  <c r="H278" i="18"/>
  <c r="K278" i="18" s="1"/>
  <c r="L278" i="18" s="1"/>
  <c r="H279" i="18"/>
  <c r="K279" i="18" s="1"/>
  <c r="L279" i="18" s="1"/>
  <c r="H280" i="18"/>
  <c r="K280" i="18" s="1"/>
  <c r="L280" i="18" s="1"/>
  <c r="H281" i="18"/>
  <c r="K281" i="18" s="1"/>
  <c r="L281" i="18" s="1"/>
  <c r="H282" i="18"/>
  <c r="K282" i="18" s="1"/>
  <c r="L282" i="18" s="1"/>
  <c r="H283" i="18"/>
  <c r="K283" i="18" s="1"/>
  <c r="L283" i="18" s="1"/>
  <c r="H284" i="18"/>
  <c r="K284" i="18" s="1"/>
  <c r="L284" i="18" s="1"/>
  <c r="H285" i="18"/>
  <c r="K285" i="18" s="1"/>
  <c r="L285" i="18" s="1"/>
  <c r="H286" i="18"/>
  <c r="K286" i="18" s="1"/>
  <c r="L286" i="18" s="1"/>
  <c r="H287" i="18"/>
  <c r="K287" i="18" s="1"/>
  <c r="L287" i="18" s="1"/>
  <c r="H288" i="18"/>
  <c r="K288" i="18" s="1"/>
  <c r="L288" i="18" s="1"/>
  <c r="H205" i="18"/>
  <c r="K205" i="18" s="1"/>
  <c r="L205" i="18" s="1"/>
  <c r="L204" i="18" l="1"/>
  <c r="K204" i="18"/>
  <c r="J200" i="18" l="1"/>
  <c r="J203" i="18"/>
  <c r="J202" i="18"/>
  <c r="J28" i="18"/>
  <c r="J104" i="18"/>
  <c r="J124" i="18"/>
  <c r="J90" i="18"/>
  <c r="J154" i="18"/>
  <c r="J148" i="18"/>
  <c r="J64" i="18"/>
  <c r="J122" i="18"/>
  <c r="J53" i="18"/>
  <c r="J74" i="18"/>
  <c r="J116" i="18"/>
  <c r="J76" i="18"/>
  <c r="J56" i="18"/>
  <c r="J156" i="18"/>
  <c r="J108" i="18"/>
  <c r="J110" i="18"/>
  <c r="J30" i="18"/>
  <c r="J174" i="18"/>
  <c r="J92" i="18"/>
  <c r="J158" i="18"/>
  <c r="J23" i="18"/>
  <c r="J50" i="18"/>
  <c r="J22" i="18"/>
  <c r="J114" i="18"/>
  <c r="J166" i="18"/>
  <c r="J176" i="18"/>
  <c r="J55" i="18"/>
  <c r="J35" i="18"/>
  <c r="J178" i="18"/>
  <c r="J34" i="18"/>
  <c r="J182" i="18"/>
  <c r="J43" i="18"/>
  <c r="J192" i="18"/>
  <c r="J195" i="18"/>
  <c r="J80" i="18"/>
  <c r="J84" i="18"/>
  <c r="J150" i="18"/>
  <c r="J58" i="18"/>
  <c r="J160" i="18"/>
  <c r="J48" i="18"/>
  <c r="J68" i="18"/>
  <c r="J162" i="18"/>
  <c r="J26" i="18"/>
  <c r="J86" i="18"/>
  <c r="J82" i="18"/>
  <c r="J106" i="18"/>
  <c r="J142" i="18"/>
  <c r="J60" i="18"/>
  <c r="J94" i="18"/>
  <c r="J20" i="18"/>
  <c r="J144" i="18"/>
  <c r="J32" i="18"/>
  <c r="J14" i="18"/>
  <c r="J146" i="18"/>
  <c r="J168" i="18"/>
  <c r="J78" i="18"/>
  <c r="J102" i="18"/>
  <c r="J164" i="18"/>
  <c r="J98" i="18"/>
  <c r="J126" i="18"/>
  <c r="J31" i="18"/>
  <c r="J62" i="18"/>
  <c r="J88" i="18"/>
  <c r="J180" i="18"/>
  <c r="J24" i="18"/>
  <c r="J66" i="18"/>
  <c r="J152" i="18"/>
  <c r="J70" i="18"/>
  <c r="J17" i="18"/>
  <c r="J44" i="18"/>
  <c r="J41" i="18"/>
  <c r="J112" i="18"/>
  <c r="J15" i="18"/>
  <c r="J170" i="18"/>
  <c r="J33" i="18"/>
  <c r="J16" i="18"/>
  <c r="J172" i="18"/>
  <c r="J8" i="18"/>
  <c r="J12" i="18"/>
  <c r="K10" i="18" l="1"/>
  <c r="L10" i="18" s="1"/>
  <c r="L9" i="18" s="1"/>
  <c r="J75" i="18"/>
  <c r="J91" i="18"/>
  <c r="J161" i="18"/>
  <c r="J181" i="18"/>
  <c r="J197" i="18"/>
  <c r="J169" i="18"/>
  <c r="J25" i="18"/>
  <c r="J175" i="18"/>
  <c r="J37" i="18"/>
  <c r="J171" i="18"/>
  <c r="J87" i="18"/>
  <c r="J65" i="18"/>
  <c r="J13" i="18"/>
  <c r="J196" i="18"/>
  <c r="J194" i="18"/>
  <c r="J93" i="18"/>
  <c r="J149" i="18"/>
  <c r="J147" i="18"/>
  <c r="J49" i="18"/>
  <c r="J165" i="18"/>
  <c r="J191" i="18"/>
  <c r="J103" i="18"/>
  <c r="J54" i="18"/>
  <c r="J163" i="18"/>
  <c r="J77" i="18"/>
  <c r="J69" i="18"/>
  <c r="J155" i="18"/>
  <c r="J151" i="18"/>
  <c r="J89" i="18"/>
  <c r="J184" i="18"/>
  <c r="J111" i="18"/>
  <c r="J95" i="18"/>
  <c r="J117" i="18"/>
  <c r="J107" i="18"/>
  <c r="J52" i="18"/>
  <c r="J51" i="18"/>
  <c r="J71" i="18"/>
  <c r="J198" i="18"/>
  <c r="J61" i="18"/>
  <c r="J199" i="18"/>
  <c r="J177" i="18"/>
  <c r="J79" i="18"/>
  <c r="J173" i="18"/>
  <c r="J81" i="18"/>
  <c r="J115" i="18"/>
  <c r="J186" i="18"/>
  <c r="J143" i="18"/>
  <c r="J73" i="18"/>
  <c r="J67" i="18"/>
  <c r="J19" i="18"/>
  <c r="J27" i="18"/>
  <c r="J29" i="18"/>
  <c r="J59" i="18"/>
  <c r="J105" i="18"/>
  <c r="J157" i="18"/>
  <c r="J145" i="18"/>
  <c r="J167" i="18"/>
  <c r="J21" i="18"/>
  <c r="J83" i="18"/>
  <c r="J179" i="18"/>
  <c r="J85" i="18"/>
  <c r="J109" i="18"/>
  <c r="J113" i="18"/>
  <c r="J159" i="18"/>
  <c r="J153" i="18"/>
  <c r="J63" i="18"/>
  <c r="J57" i="18"/>
  <c r="J7" i="18"/>
  <c r="K9" i="18" l="1"/>
  <c r="J6" i="18"/>
  <c r="J128" i="18" l="1"/>
  <c r="J130" i="18"/>
  <c r="J190" i="18"/>
  <c r="J193" i="18"/>
  <c r="J201" i="18" l="1"/>
  <c r="J120" i="18"/>
  <c r="J131" i="18"/>
  <c r="J18" i="18"/>
  <c r="J141" i="18"/>
  <c r="J38" i="18"/>
  <c r="J135" i="18"/>
  <c r="J140" i="18"/>
  <c r="J45" i="18"/>
  <c r="J47" i="18"/>
  <c r="J72" i="18"/>
  <c r="J188" i="18"/>
  <c r="J99" i="18"/>
  <c r="J127" i="18"/>
  <c r="J138" i="18"/>
  <c r="J46" i="18"/>
  <c r="J123" i="18"/>
  <c r="J187" i="18"/>
  <c r="J137" i="18"/>
  <c r="J121" i="18"/>
  <c r="J42" i="18"/>
  <c r="J119" i="18"/>
  <c r="J40" i="18"/>
  <c r="J139" i="18"/>
  <c r="J134" i="18"/>
  <c r="J136" i="18"/>
  <c r="J183" i="18"/>
  <c r="J133" i="18"/>
  <c r="J132" i="18"/>
  <c r="J36" i="18"/>
  <c r="J97" i="18"/>
  <c r="J129" i="18"/>
  <c r="J125" i="18"/>
  <c r="J185" i="18"/>
  <c r="J118" i="18"/>
  <c r="J101" i="18" l="1"/>
  <c r="J100" i="18"/>
  <c r="J189" i="18" l="1"/>
  <c r="J39" i="18" l="1"/>
  <c r="J96" i="18"/>
  <c r="J11" i="18" l="1"/>
  <c r="J290" i="18" s="1"/>
</calcChain>
</file>

<file path=xl/sharedStrings.xml><?xml version="1.0" encoding="utf-8"?>
<sst xmlns="http://schemas.openxmlformats.org/spreadsheetml/2006/main" count="2286" uniqueCount="595">
  <si>
    <t>ITEM</t>
  </si>
  <si>
    <t>DESCRIÇÃO</t>
  </si>
  <si>
    <t>UNIDADE</t>
  </si>
  <si>
    <t>CUSTO TOTAL</t>
  </si>
  <si>
    <t>un</t>
  </si>
  <si>
    <t>kg</t>
  </si>
  <si>
    <t>m</t>
  </si>
  <si>
    <t>m2</t>
  </si>
  <si>
    <t>m3</t>
  </si>
  <si>
    <t/>
  </si>
  <si>
    <t>SF-00408</t>
  </si>
  <si>
    <t>SF-00467</t>
  </si>
  <si>
    <t>SF-00581</t>
  </si>
  <si>
    <t>Kg</t>
  </si>
  <si>
    <t>PLANILHA ORÇAMENTÁRIA</t>
  </si>
  <si>
    <t>QUANTIDADE</t>
  </si>
  <si>
    <t>SF-00015</t>
  </si>
  <si>
    <t>Locação de caçambas</t>
  </si>
  <si>
    <t>SF-00381</t>
  </si>
  <si>
    <t>Anilina</t>
  </si>
  <si>
    <t>SF-00382</t>
  </si>
  <si>
    <t>Seladora incolor</t>
  </si>
  <si>
    <t>Litro</t>
  </si>
  <si>
    <t>SF-00383</t>
  </si>
  <si>
    <t>Veladura</t>
  </si>
  <si>
    <t>SF-00384</t>
  </si>
  <si>
    <t>Massa para calafetar madeira</t>
  </si>
  <si>
    <t>SF-00385</t>
  </si>
  <si>
    <t>Removedor pastoso</t>
  </si>
  <si>
    <t>SF-00386</t>
  </si>
  <si>
    <t>Tingidor para madeira</t>
  </si>
  <si>
    <t>150 ml</t>
  </si>
  <si>
    <t>SF-00387</t>
  </si>
  <si>
    <t>Thinner</t>
  </si>
  <si>
    <t>SF-00388</t>
  </si>
  <si>
    <t>Goma Laca Indiana</t>
  </si>
  <si>
    <t>SF-00389</t>
  </si>
  <si>
    <t>Cera em pasta para madeira</t>
  </si>
  <si>
    <t>SF-00390</t>
  </si>
  <si>
    <t>Fita de borda de 22 mm para encabeçamento</t>
  </si>
  <si>
    <t>SF-00391</t>
  </si>
  <si>
    <t>Fita de borda de 35 mm para encabeçamento</t>
  </si>
  <si>
    <t>SF-00392</t>
  </si>
  <si>
    <t>Fita de borda de 64 mm para encabeçamento</t>
  </si>
  <si>
    <t>SF-00393</t>
  </si>
  <si>
    <t>Fita de borda de 45 mm para encabeçamento</t>
  </si>
  <si>
    <t>SF-00394</t>
  </si>
  <si>
    <t>Suporte para prateleira redondo - 10mm x 15mm</t>
  </si>
  <si>
    <t>SF-00395</t>
  </si>
  <si>
    <t>Rodízio Giratório com Freio - 2 Polegadas</t>
  </si>
  <si>
    <t>SF-00396</t>
  </si>
  <si>
    <t>Rodízio fixo de 4 Polegadas</t>
  </si>
  <si>
    <t>SF-00397</t>
  </si>
  <si>
    <t>Rodízio Giratório  Ref. 1500HC – Base de Pino com Bucha</t>
  </si>
  <si>
    <t>SF-00398</t>
  </si>
  <si>
    <t>Cordão para Persiana Horizontal (metro)</t>
  </si>
  <si>
    <t>SF-00399</t>
  </si>
  <si>
    <t>Cordão para Persiana Vertical (metro)</t>
  </si>
  <si>
    <t>SF-00400</t>
  </si>
  <si>
    <t>Freio de Cordão de Persiana (travador de cordão) e acionador</t>
  </si>
  <si>
    <t>SF-00401</t>
  </si>
  <si>
    <t>Corrente para persiana (com clip)</t>
  </si>
  <si>
    <t>SF-00402</t>
  </si>
  <si>
    <t>Peso envelope para persiana</t>
  </si>
  <si>
    <t>SF-00403</t>
  </si>
  <si>
    <t>Rodízio de Cortina Comum</t>
  </si>
  <si>
    <t>SF-00404</t>
  </si>
  <si>
    <t>Cantoneira 2 furos - Cioba</t>
  </si>
  <si>
    <t>SF-00405</t>
  </si>
  <si>
    <t>Dobradiça para porta com anel</t>
  </si>
  <si>
    <t>SF-00406</t>
  </si>
  <si>
    <t>Dobradiça curva para porta de armário (com parafuso de fixação)</t>
  </si>
  <si>
    <t>SF-00407</t>
  </si>
  <si>
    <t>Fechadura para porta externa maçaneta em barra (fornecimento)</t>
  </si>
  <si>
    <t>Fechadura para Porta Externa com Espelho - Millenio</t>
  </si>
  <si>
    <t>SF-00409</t>
  </si>
  <si>
    <t>Fechadura para Porta de Banheiro com Espelho - Millenio</t>
  </si>
  <si>
    <t>SF-00410</t>
  </si>
  <si>
    <t>Fechadura para porta de divisória - Soprano</t>
  </si>
  <si>
    <t>SF-00411</t>
  </si>
  <si>
    <t>Tarjeta Livre / Ocupado para portas de banheiro</t>
  </si>
  <si>
    <t>SF-00412</t>
  </si>
  <si>
    <t>Fechadura tubular cilíndrica para porta de divisória</t>
  </si>
  <si>
    <t>SF-00413</t>
  </si>
  <si>
    <t>Fechadura Cilíndrica para Armário</t>
  </si>
  <si>
    <t>SF-00414</t>
  </si>
  <si>
    <t>Fechadura de embutir para armário e gaveta</t>
  </si>
  <si>
    <t>SF-00415</t>
  </si>
  <si>
    <t>Fechadura de embutir para móveis – Fechamento Superior - Referência 861</t>
  </si>
  <si>
    <t>SF-00416</t>
  </si>
  <si>
    <t>Fechadura de embutir para móveis – Fechamento lateral - Referência 871</t>
  </si>
  <si>
    <t>SF-00417</t>
  </si>
  <si>
    <t>Fechadura para porta de correr (Bico de Papagaio)</t>
  </si>
  <si>
    <t>SF-00418</t>
  </si>
  <si>
    <t>Fechadura para Gaveteiro</t>
  </si>
  <si>
    <t>SF-00419</t>
  </si>
  <si>
    <t>Fechadura para porta de divisória – LaFonte</t>
  </si>
  <si>
    <t>SF-00420</t>
  </si>
  <si>
    <t>Fechadura para Porta de divisória - Lockwell</t>
  </si>
  <si>
    <t>SF-00422</t>
  </si>
  <si>
    <t>Fecho para porta de armário – Tipo Gangorra – 75 mm</t>
  </si>
  <si>
    <t>SF-00423</t>
  </si>
  <si>
    <t>Fecho para porta de armário – Tipo Gangorra – 130 mm</t>
  </si>
  <si>
    <t>SF-00424</t>
  </si>
  <si>
    <t>Fecho de Pressão Tipo Roller</t>
  </si>
  <si>
    <t>SF-00425</t>
  </si>
  <si>
    <t>Fecho Eletromagnético</t>
  </si>
  <si>
    <t>SF-00427</t>
  </si>
  <si>
    <t>Puxador em Botão côncavo de 25mm de diâmetro</t>
  </si>
  <si>
    <t>SF-00428</t>
  </si>
  <si>
    <t>Puxador em botão convexo de 25mm de diâmetro</t>
  </si>
  <si>
    <t>SF-00429</t>
  </si>
  <si>
    <t>Corrediça Simples de Roldanas - 250 mm a 300 mm</t>
  </si>
  <si>
    <t>par</t>
  </si>
  <si>
    <t>SF-00430</t>
  </si>
  <si>
    <t>Corrediça Simples de Roldanas - 350 mm a 400 mm</t>
  </si>
  <si>
    <t>SF-00431</t>
  </si>
  <si>
    <t>Corrediça Simples de Roldanas - 450 mm a 500 mm</t>
  </si>
  <si>
    <t>SF-00432</t>
  </si>
  <si>
    <t>Corrediça Simples de Roldanas - 550 mm</t>
  </si>
  <si>
    <t>SF-00433</t>
  </si>
  <si>
    <t>Corrediça Telescópica - 300 mm</t>
  </si>
  <si>
    <t>SF-00434</t>
  </si>
  <si>
    <t>Corrediça Telescópica - 400 mm; 450 mm; 500 mm</t>
  </si>
  <si>
    <t>SF-00435</t>
  </si>
  <si>
    <t>Gancho de ferro com rosca – 17 x 50</t>
  </si>
  <si>
    <t>SF-00436</t>
  </si>
  <si>
    <t>Gancho de ferro tipo "pitão" com rosca – 21 x 80</t>
  </si>
  <si>
    <t>SF-00437</t>
  </si>
  <si>
    <t>Suporte triangular para quadro - nº 2</t>
  </si>
  <si>
    <t>SF-00438</t>
  </si>
  <si>
    <t>Suporte triangular para quadro - nº 3</t>
  </si>
  <si>
    <t>SF-00439</t>
  </si>
  <si>
    <t>Sapata niveladora para móveis com rosca 3/8"</t>
  </si>
  <si>
    <t>SF-00440</t>
  </si>
  <si>
    <t>Sapata niveladora para móveis com base de 40 mm</t>
  </si>
  <si>
    <t>SF-00441</t>
  </si>
  <si>
    <t>Sapata niveladora para móveis com base de 60 mm</t>
  </si>
  <si>
    <t>SF-00442</t>
  </si>
  <si>
    <t>Cabide duplo com gancho grande para banheiro</t>
  </si>
  <si>
    <t>SF-00443</t>
  </si>
  <si>
    <t>Puxador alça 102mm</t>
  </si>
  <si>
    <t>SF-00444</t>
  </si>
  <si>
    <t>Puxador tipo “C” em arco - 128mm</t>
  </si>
  <si>
    <t>SF-00445</t>
  </si>
  <si>
    <t>Puxador tipo “C” em arco - 96mm</t>
  </si>
  <si>
    <t>SF-00446</t>
  </si>
  <si>
    <t>Bucha para Gesso K 54</t>
  </si>
  <si>
    <t>SF-00447</t>
  </si>
  <si>
    <t>Alavanca curva com argola para basculante com cavalete – Direita ou Esquerda</t>
  </si>
  <si>
    <t>SF-00448</t>
  </si>
  <si>
    <t>Alavanca reta (chata) com argola para basculante com cavalete</t>
  </si>
  <si>
    <t>SF-00449</t>
  </si>
  <si>
    <t>Fecho maximar alavanca 100mm cromado</t>
  </si>
  <si>
    <t>SF-00450</t>
  </si>
  <si>
    <t>Gonzo com aba 1”</t>
  </si>
  <si>
    <t>SF-00451</t>
  </si>
  <si>
    <t>Gonzo com aba 3/4"</t>
  </si>
  <si>
    <t>SF-00452</t>
  </si>
  <si>
    <t>Gonzo com aba 7/8"</t>
  </si>
  <si>
    <t>SF-00453</t>
  </si>
  <si>
    <t>Gonzo sem aba 1"</t>
  </si>
  <si>
    <t>SF-00454</t>
  </si>
  <si>
    <t>Gonzo sem aba 3/4"</t>
  </si>
  <si>
    <t>SF-00455</t>
  </si>
  <si>
    <t>Gonzo sem aba 7/8"</t>
  </si>
  <si>
    <t>SF-00456</t>
  </si>
  <si>
    <t>Roldana em aço tipo Canal em (V) com eixo furado e 2 rolamentos (medidas: 2 1/2" x 50mm ou 2 1/2" x 70mm)</t>
  </si>
  <si>
    <t>SF-00457</t>
  </si>
  <si>
    <t>Roldana em aço tipo Canal em (V) com eixo furado e 2 rolamentos  (medidas: 3” x 50mm ou 3 1/2" x 50mm ou 3 1/2" x 70mm)</t>
  </si>
  <si>
    <t>SF-00458</t>
  </si>
  <si>
    <t>Mancal Pedestal</t>
  </si>
  <si>
    <t>SF-00459</t>
  </si>
  <si>
    <t>Rolamento rígido de esfera</t>
  </si>
  <si>
    <t>SF-00460</t>
  </si>
  <si>
    <t>Fixador trava porta de piso niquelado</t>
  </si>
  <si>
    <t>SF-00461</t>
  </si>
  <si>
    <t>Batedor de porta cilíndrico de 25mmx25mm</t>
  </si>
  <si>
    <t>SF-00462</t>
  </si>
  <si>
    <t>Porta cadeado de 4 1/2"</t>
  </si>
  <si>
    <t>SF-00463</t>
  </si>
  <si>
    <t>Porta Cadeado de 4”</t>
  </si>
  <si>
    <t>SF-00464</t>
  </si>
  <si>
    <t>Suporte para mesa dobrável</t>
  </si>
  <si>
    <t>SF-00465</t>
  </si>
  <si>
    <t>Suporte universal fixo de parede para TV</t>
  </si>
  <si>
    <t>SF-00466</t>
  </si>
  <si>
    <t>Mola aérea hidráulica automática para portas</t>
  </si>
  <si>
    <t>Espuma Expansiva à base de poliuretano</t>
  </si>
  <si>
    <t>500 ml</t>
  </si>
  <si>
    <t>SF-00468</t>
  </si>
  <si>
    <t>Adesivo de Contato à Base d’água</t>
  </si>
  <si>
    <t>SF-00469</t>
  </si>
  <si>
    <t>Adesivo de Contato de Alto Desempenho sem Toluol</t>
  </si>
  <si>
    <t>SF-00470</t>
  </si>
  <si>
    <t>Laminado fenólico melamínico texturizado - Azul Noturno</t>
  </si>
  <si>
    <t>SF-00471</t>
  </si>
  <si>
    <t>Laminado fenólico melamínico texturizado - Branco</t>
  </si>
  <si>
    <t>SF-00472</t>
  </si>
  <si>
    <t>Laminado fenólico melamínico texturizado - Ovo</t>
  </si>
  <si>
    <t>SF-00473</t>
  </si>
  <si>
    <t>SF-00474</t>
  </si>
  <si>
    <t>Lâmina de Madeira - Marfim</t>
  </si>
  <si>
    <t>SF-00475</t>
  </si>
  <si>
    <t>Lâmina de Madeira - Cerejeira</t>
  </si>
  <si>
    <t>SF-00476</t>
  </si>
  <si>
    <t>Compensado laminado comum - 04 mm</t>
  </si>
  <si>
    <t>SF-00477</t>
  </si>
  <si>
    <t>Compensado laminado comum - 06 mm</t>
  </si>
  <si>
    <t>SF-00478</t>
  </si>
  <si>
    <t>Compensado laminado comum - 10 mm</t>
  </si>
  <si>
    <t>SF-00479</t>
  </si>
  <si>
    <t>Compensado laminado comum - 15 mm</t>
  </si>
  <si>
    <t>SF-00480</t>
  </si>
  <si>
    <t>Compensado laminado comum - 20 mm</t>
  </si>
  <si>
    <t>SF-00481</t>
  </si>
  <si>
    <t>SF-00482</t>
  </si>
  <si>
    <t>Compensado Laminado de cerejeira em duas faces - 10 mm</t>
  </si>
  <si>
    <t>SF-00483</t>
  </si>
  <si>
    <t>Compensado Laminado de cerejeira em duas faces - 15 mm</t>
  </si>
  <si>
    <t>SF-00484</t>
  </si>
  <si>
    <t>Compensado Laminado de cerejeira em duas faces - 20 mm</t>
  </si>
  <si>
    <t>SF-00485</t>
  </si>
  <si>
    <t>Compensado Resinado – 10 mm</t>
  </si>
  <si>
    <t>SF-00486</t>
  </si>
  <si>
    <t>Tábua de madeira bruta certificada e aparelhada - Cedrinho</t>
  </si>
  <si>
    <t>SF-00487</t>
  </si>
  <si>
    <t>Tábua de madeira bruta certificada e aparelhada - Freijó</t>
  </si>
  <si>
    <t>SF-00488</t>
  </si>
  <si>
    <t>Tábua de madeira bruta certificada e aparelhada - Cedro</t>
  </si>
  <si>
    <t>SF-00489</t>
  </si>
  <si>
    <t>Tábua de Madeira bruta aparelhada - Pinus</t>
  </si>
  <si>
    <t>SF-00490</t>
  </si>
  <si>
    <t>Sarrafo De Madeira</t>
  </si>
  <si>
    <t>SF-00491</t>
  </si>
  <si>
    <t>Caibro De Madeira</t>
  </si>
  <si>
    <t>SF-00494</t>
  </si>
  <si>
    <t>Painel de MDF Laminado – Branco - 06mm</t>
  </si>
  <si>
    <t>SF-00495</t>
  </si>
  <si>
    <t>Painel de MDF Laminado – Ovo - 06mm</t>
  </si>
  <si>
    <t>SF-00496</t>
  </si>
  <si>
    <t>Painel de MDF Laminado - Branco - 15mm</t>
  </si>
  <si>
    <t>SF-00497</t>
  </si>
  <si>
    <t>Painel de MDF Laminado – Ovo - 15mm</t>
  </si>
  <si>
    <t>SF-00498</t>
  </si>
  <si>
    <t>Painel de MDF Laminado – Branco - 18mm</t>
  </si>
  <si>
    <t>SF-00499</t>
  </si>
  <si>
    <t>Painel de MDF Laminado – Ovo - 18mm</t>
  </si>
  <si>
    <t>SF-00500</t>
  </si>
  <si>
    <t>Cantoneira laminada em aço abas iguais 1" x 3/16"</t>
  </si>
  <si>
    <t>SF-00501</t>
  </si>
  <si>
    <t>Cantoneira laminada em aço abas iguais 1"1/4 x 3/16"</t>
  </si>
  <si>
    <t>SF-00502</t>
  </si>
  <si>
    <t>Cantoneira laminada em aço abas iguais 2” x 1/8”</t>
  </si>
  <si>
    <t>SF-00503</t>
  </si>
  <si>
    <t>Cantoneira laminada em aço abas Iguais 2” x 3/16”</t>
  </si>
  <si>
    <t>SF-00504</t>
  </si>
  <si>
    <t>Cantoneira laminada em aço abas Iguais 5/8” x 1/8”</t>
  </si>
  <si>
    <t>SF-00505</t>
  </si>
  <si>
    <t>Chapa aço galvanizado # 16 (kg)</t>
  </si>
  <si>
    <t>SF-00506</t>
  </si>
  <si>
    <t>Ferro chato 1"x1/8"</t>
  </si>
  <si>
    <t>SF-00507</t>
  </si>
  <si>
    <t>Ferro chato 1"x3/16"</t>
  </si>
  <si>
    <t>SF-00508</t>
  </si>
  <si>
    <t>Ferro chato  3/4"x1/4" ou 7/8"x1/4" ou 1” x 1/4”</t>
  </si>
  <si>
    <t>SF-00509</t>
  </si>
  <si>
    <t>Ferro chato 3/4"x1/8"</t>
  </si>
  <si>
    <t>SF-00510</t>
  </si>
  <si>
    <t>Ferro chato 3/4"x3/16"</t>
  </si>
  <si>
    <t>SF-00511</t>
  </si>
  <si>
    <t>Ferro chato 5/8"x1/8"</t>
  </si>
  <si>
    <t>SF-00512</t>
  </si>
  <si>
    <t>Ferro chato 5/8"x3/16"</t>
  </si>
  <si>
    <t>SF-00513</t>
  </si>
  <si>
    <t>Ferro chato 7/8"x1/8"</t>
  </si>
  <si>
    <t>SF-00514</t>
  </si>
  <si>
    <t>Ferro chato 7/8"x3/16"</t>
  </si>
  <si>
    <t>SF-00515</t>
  </si>
  <si>
    <t>Perfil trilho Stanley 60mm x 55mm, # 16</t>
  </si>
  <si>
    <t>SF-00516</t>
  </si>
  <si>
    <t>Perfil U Enrijecido 100mm x 50mm x 17mm</t>
  </si>
  <si>
    <t>SF-00517</t>
  </si>
  <si>
    <t>Perfil Cadeirinha Fechada - 85 x 30 mm a 100 x 30 mm</t>
  </si>
  <si>
    <t>SF-00518</t>
  </si>
  <si>
    <t>Perfil Cadeirinha Fechada – 40 x 30 mm a 55 x 30 mm</t>
  </si>
  <si>
    <t>SF-00519</t>
  </si>
  <si>
    <t>Perfil Cadeirinha Aberta – 65 x 30 mm</t>
  </si>
  <si>
    <t>SF-00520</t>
  </si>
  <si>
    <t>Perfil Cadeirinha Aberta – 40 x 30 mm a 55 x 30 mm</t>
  </si>
  <si>
    <t>SF-00521</t>
  </si>
  <si>
    <t>Perfil Cadeirinha Fêmea – 40 x 30 mm</t>
  </si>
  <si>
    <t>SF-00522</t>
  </si>
  <si>
    <t>Perfil Cadeirinha Fechada Máximo Ar – 30 x 30 mm</t>
  </si>
  <si>
    <t>SF-00523</t>
  </si>
  <si>
    <t>Perfil Cadeirinha Engate – Direito ou Esquerdo</t>
  </si>
  <si>
    <t>SF-00524</t>
  </si>
  <si>
    <t>Perfil Cadeirinha Direito – 30 x 30 x 18 mm</t>
  </si>
  <si>
    <t>SF-00525</t>
  </si>
  <si>
    <t>Perfil Cadeirinha Direito – 60 x 25 mm a 60 x 30 mm</t>
  </si>
  <si>
    <t>SF-00526</t>
  </si>
  <si>
    <t>Perfil “T” dobrado Máximo Ar Abas Iguais – 50 x 30 mm a 60 x 30 mm</t>
  </si>
  <si>
    <t>SF-00527</t>
  </si>
  <si>
    <t>Perfil “T” dobrado Máximo Ar Abas Desiguais – 50 x 25 mm a 50 x 30 mm</t>
  </si>
  <si>
    <t>SF-00528</t>
  </si>
  <si>
    <t>Perfil Superior Máximo Ar – 48 x 30 mm</t>
  </si>
  <si>
    <t>SF-00529</t>
  </si>
  <si>
    <t>Perfil “T” Abas Iguais – 25 x 25 mm</t>
  </si>
  <si>
    <t>SF-00530</t>
  </si>
  <si>
    <t>Perfil “T” Dobrado – 75 x 30 mm</t>
  </si>
  <si>
    <t>SF-00531</t>
  </si>
  <si>
    <t>Perfil “T” Dobrado – 39 x 30 mm; 55 x 30 mm; 65 x 30 mm; ou 60 x 25 mm</t>
  </si>
  <si>
    <t>SF-00532</t>
  </si>
  <si>
    <t>Perfil “T” Dobrado – 39 x 25 mm</t>
  </si>
  <si>
    <t>SF-00533</t>
  </si>
  <si>
    <t>Perfil “T” Dobrado – 1/8” x 7/8” x 6000 mm a  1/8’’ x 1’’ x 6000 mm</t>
  </si>
  <si>
    <t>SF-00534</t>
  </si>
  <si>
    <t>Perfil Marco Vincado – 140 x 32 mm</t>
  </si>
  <si>
    <t>SF-00535</t>
  </si>
  <si>
    <t>Perfil Acabamento - 140 x 15 mm</t>
  </si>
  <si>
    <t>SF-00536</t>
  </si>
  <si>
    <t>Perfil Trilho Superior Tipo “G” - 45 x 30 mm</t>
  </si>
  <si>
    <t>SF-00537</t>
  </si>
  <si>
    <t>Perfil Tampa Trilho “G”</t>
  </si>
  <si>
    <t>SF-00538</t>
  </si>
  <si>
    <t>Chapa Perfurada de Aço Carbono - 3000 x 1200 x 3 mm</t>
  </si>
  <si>
    <t>SF-00539</t>
  </si>
  <si>
    <t>Chapa de Aço Xadrez – 3000 x 1200 x 3 mm</t>
  </si>
  <si>
    <t>SF-00540</t>
  </si>
  <si>
    <t>Ferro Redondo – 1/2”</t>
  </si>
  <si>
    <t>SF-00541</t>
  </si>
  <si>
    <t>Ferro Redondo – 1/4"</t>
  </si>
  <si>
    <t>SF-00542</t>
  </si>
  <si>
    <t>Ferro Redondo – 3/8”</t>
  </si>
  <si>
    <t>SF-00543</t>
  </si>
  <si>
    <t>Ferro Quadrado – 1/2”</t>
  </si>
  <si>
    <t>SF-00544</t>
  </si>
  <si>
    <t>Ferro Quadrado – 1/4”</t>
  </si>
  <si>
    <t>SF-00545</t>
  </si>
  <si>
    <t>Ferro Quadrado – 3/8”</t>
  </si>
  <si>
    <t>SF-00546</t>
  </si>
  <si>
    <t>Ferro maciço 1 1/2”</t>
  </si>
  <si>
    <t>SF-00547</t>
  </si>
  <si>
    <t>Tubo Industrial Redondo – 1”</t>
  </si>
  <si>
    <t>SF-00548</t>
  </si>
  <si>
    <t>Tubo Industrial Redondo – 1 1/2”</t>
  </si>
  <si>
    <t>SF-00549</t>
  </si>
  <si>
    <t>Tubo Industrial Redondo - 1 1/4”</t>
  </si>
  <si>
    <t>SF-00550</t>
  </si>
  <si>
    <t>Tubo Industrial Redondo – 2”</t>
  </si>
  <si>
    <t>SF-00551</t>
  </si>
  <si>
    <t>Tubo quadrado em metalon - 16x16 a 20x20 - chapa 18</t>
  </si>
  <si>
    <t>SF-00552</t>
  </si>
  <si>
    <t>Tubo quadrado em metalon - 25x25 a 40x40 - chapa 18</t>
  </si>
  <si>
    <t>SF-00553</t>
  </si>
  <si>
    <t>Tubo quadrado em metalon - 50x50 - chapa 18</t>
  </si>
  <si>
    <t>SF-00554</t>
  </si>
  <si>
    <t>Tubo retangular em metalon - 30x20 - chapa 18</t>
  </si>
  <si>
    <t>SF-00555</t>
  </si>
  <si>
    <t>Tubo retangular em metalon - 40x20 a 50x30 - chapa 18</t>
  </si>
  <si>
    <t>SF-00557</t>
  </si>
  <si>
    <t>Tela de estuque</t>
  </si>
  <si>
    <t>SF-00558</t>
  </si>
  <si>
    <t>Tela tipo galinheiro (hexagonal) galvanizada 2" BWG 22</t>
  </si>
  <si>
    <t>SF-00559</t>
  </si>
  <si>
    <t>Arame galvanizado, bitola 16 BWG (1,65mm)</t>
  </si>
  <si>
    <t>SF-00560</t>
  </si>
  <si>
    <t>Arame galvanizado nº 20</t>
  </si>
  <si>
    <t>SF-00561</t>
  </si>
  <si>
    <t>Tela em aço galvanizado, tipo alambrado, malha 2, fio 12</t>
  </si>
  <si>
    <t>SF-00562</t>
  </si>
  <si>
    <t>Massa Adesiva Plástica</t>
  </si>
  <si>
    <t>Adesivo Estrutural Epóxi Bicomponente</t>
  </si>
  <si>
    <t>SF-00583</t>
  </si>
  <si>
    <t>Selante de Silicone</t>
  </si>
  <si>
    <t>SF-00590</t>
  </si>
  <si>
    <t>Fita adesiva antiderrapante na cor preta</t>
  </si>
  <si>
    <t>SF-00591</t>
  </si>
  <si>
    <t>Fita adesiva antiderrapante na cor preta com faixa fosforescente na cor branca</t>
  </si>
  <si>
    <t>SF-00592</t>
  </si>
  <si>
    <t>Lona Plástica</t>
  </si>
  <si>
    <t>SF-00718</t>
  </si>
  <si>
    <t>Alicate  de corte diagonal 6''</t>
  </si>
  <si>
    <t>SF-00719</t>
  </si>
  <si>
    <t>Alicate de pressão de 10"</t>
  </si>
  <si>
    <t>SF-00720</t>
  </si>
  <si>
    <t>Alicate meia cana 6''</t>
  </si>
  <si>
    <t>SF-00721</t>
  </si>
  <si>
    <t>SF-00722</t>
  </si>
  <si>
    <t>Alicate universal de 8"</t>
  </si>
  <si>
    <t>SF-00723</t>
  </si>
  <si>
    <t>Arco de serra</t>
  </si>
  <si>
    <t>SF-00724</t>
  </si>
  <si>
    <t>Aspirador de pó industrial</t>
  </si>
  <si>
    <t>SF-00726</t>
  </si>
  <si>
    <t>Caixa para ferramenta sanfonada metálica com cadeado</t>
  </si>
  <si>
    <t>SF-00729</t>
  </si>
  <si>
    <t>Cavadeira articulada</t>
  </si>
  <si>
    <t>SF-00730</t>
  </si>
  <si>
    <t>Chave de fenda de 1/2" x 10"</t>
  </si>
  <si>
    <t>SF-00731</t>
  </si>
  <si>
    <t>Chave de fenda de 1/4" x 6"</t>
  </si>
  <si>
    <t>SF-00732</t>
  </si>
  <si>
    <t>Chave de fenda de 3/16" x 5"</t>
  </si>
  <si>
    <t>SF-00733</t>
  </si>
  <si>
    <t>Chave Philips PH2 1/4" x 6"</t>
  </si>
  <si>
    <t>SF-00734</t>
  </si>
  <si>
    <t>Chave Philips PH3 5/16" x 8"</t>
  </si>
  <si>
    <t>SF-00735</t>
  </si>
  <si>
    <t>Compressor de Ar 50 L</t>
  </si>
  <si>
    <t>SF-00736</t>
  </si>
  <si>
    <t>Enxadão com cabo</t>
  </si>
  <si>
    <t>SF-00737</t>
  </si>
  <si>
    <t>Enxadão estreito com cabo</t>
  </si>
  <si>
    <t>SF-00738</t>
  </si>
  <si>
    <t>Escada tipo tesoura duplo acesso de fibra com 2m</t>
  </si>
  <si>
    <t>SF-00739</t>
  </si>
  <si>
    <t>Escada tipo tesoura e singela de fibra com 2 m</t>
  </si>
  <si>
    <t>SF-00740</t>
  </si>
  <si>
    <t>Escala métrica de madeira 2m</t>
  </si>
  <si>
    <t>SF-00741</t>
  </si>
  <si>
    <t>Esmerilhadeira Angular 4,5’’</t>
  </si>
  <si>
    <t>SF-00742</t>
  </si>
  <si>
    <t>Esmerilhadeira Angular 7’’</t>
  </si>
  <si>
    <t>SF-00743</t>
  </si>
  <si>
    <t>Espátula forjada de 12 cm</t>
  </si>
  <si>
    <t>SF-00744</t>
  </si>
  <si>
    <t>Espátula forjada de 4 cm</t>
  </si>
  <si>
    <t>SF-00745</t>
  </si>
  <si>
    <t>Espátula forjada de 8 cm</t>
  </si>
  <si>
    <t>SF-00746</t>
  </si>
  <si>
    <t>Esquadro de metal de 300 mm</t>
  </si>
  <si>
    <t>SF-00747</t>
  </si>
  <si>
    <t>Estilete emborrachado de 18 mm</t>
  </si>
  <si>
    <t>SF-00748</t>
  </si>
  <si>
    <t>Estilete emborrachado de 25 mm</t>
  </si>
  <si>
    <t>SF-00749</t>
  </si>
  <si>
    <t>Faca de 8"</t>
  </si>
  <si>
    <t>SF-00750</t>
  </si>
  <si>
    <t>SF-00751</t>
  </si>
  <si>
    <t>Jogo de chave combinada de 8 mm a 24 mm, com 14 peças</t>
  </si>
  <si>
    <t>SF-00752</t>
  </si>
  <si>
    <t>Jogo de soquetes de 1/2’’, 10-32 mm</t>
  </si>
  <si>
    <t>SF-00753</t>
  </si>
  <si>
    <t>Jogo de soquetes de 1/4’’, 4-13 mm</t>
  </si>
  <si>
    <t>SF-00754</t>
  </si>
  <si>
    <t>Kit Parafusadeira de Impacto à Bateria</t>
  </si>
  <si>
    <t>SF-00755</t>
  </si>
  <si>
    <t>Linha de pedreiro de 100m</t>
  </si>
  <si>
    <t>SF-00756</t>
  </si>
  <si>
    <t>Marreta de 1 kg</t>
  </si>
  <si>
    <t>SF-00757</t>
  </si>
  <si>
    <t>Marreta de borracha de 600g</t>
  </si>
  <si>
    <t>SF-00758</t>
  </si>
  <si>
    <t>Martelo de bola, 500 gramas</t>
  </si>
  <si>
    <t>SF-00759</t>
  </si>
  <si>
    <t>Martelo de pena, 300 gramas</t>
  </si>
  <si>
    <t>SF-00760</t>
  </si>
  <si>
    <t>Martelo de unha</t>
  </si>
  <si>
    <t>SF-00761</t>
  </si>
  <si>
    <t>Nível manual de alumínio com base magnética 350 mm</t>
  </si>
  <si>
    <t>SF-00762</t>
  </si>
  <si>
    <t>Nível manual de alumínio com base magnética 220 mm</t>
  </si>
  <si>
    <t>SF-00763</t>
  </si>
  <si>
    <t>Pá quadrada com 120 cm</t>
  </si>
  <si>
    <t>SF-00764</t>
  </si>
  <si>
    <t>Pedra de afiar dupla face</t>
  </si>
  <si>
    <t>SF-00768</t>
  </si>
  <si>
    <t>Picareta</t>
  </si>
  <si>
    <t>SF-00769</t>
  </si>
  <si>
    <t>Prumo de centro</t>
  </si>
  <si>
    <t>SF-00770</t>
  </si>
  <si>
    <t>Prumo de parede</t>
  </si>
  <si>
    <t>SF-00771</t>
  </si>
  <si>
    <t>Rebitador manual</t>
  </si>
  <si>
    <t>SF-00772</t>
  </si>
  <si>
    <t>Régua de alumínio para pedreiro com 2m</t>
  </si>
  <si>
    <t>SF-00773</t>
  </si>
  <si>
    <t>Serrote comum</t>
  </si>
  <si>
    <t>SF-00774</t>
  </si>
  <si>
    <t>Serrote de costa</t>
  </si>
  <si>
    <t>SF-00775</t>
  </si>
  <si>
    <t>Tesoura de 25 cm</t>
  </si>
  <si>
    <t>SF-00776</t>
  </si>
  <si>
    <t>Tesoura de chapas tipo aviação</t>
  </si>
  <si>
    <t>SF-00777</t>
  </si>
  <si>
    <t>Trena de 5m</t>
  </si>
  <si>
    <t>SF-00778</t>
  </si>
  <si>
    <t>Desempenadeira 1800 x 200 mm</t>
  </si>
  <si>
    <t>SF-00779</t>
  </si>
  <si>
    <t>Formão de 1/2"</t>
  </si>
  <si>
    <t>SF-00780</t>
  </si>
  <si>
    <t>Formão de 1/4"</t>
  </si>
  <si>
    <t>SF-00781</t>
  </si>
  <si>
    <t>Formão de 3/4"</t>
  </si>
  <si>
    <t>SF-00782</t>
  </si>
  <si>
    <t>Grampeador para Molduras</t>
  </si>
  <si>
    <t>SF-00783</t>
  </si>
  <si>
    <t>Grampeador Uso Leve</t>
  </si>
  <si>
    <t>SF-00784</t>
  </si>
  <si>
    <t>Lixadeira de cinta</t>
  </si>
  <si>
    <t>SF-00785</t>
  </si>
  <si>
    <t>Lixadeira e politriz angular 7’’/9’’</t>
  </si>
  <si>
    <t>SF-00786</t>
  </si>
  <si>
    <t>Lixadeira Excêntrica</t>
  </si>
  <si>
    <t>SF-00787</t>
  </si>
  <si>
    <t>SF-00788</t>
  </si>
  <si>
    <t>Lixadeira orbital</t>
  </si>
  <si>
    <t>SF-00790</t>
  </si>
  <si>
    <t>Plaina desempenadeira</t>
  </si>
  <si>
    <t>SF-00791</t>
  </si>
  <si>
    <t>Plaina desengrossadeira</t>
  </si>
  <si>
    <t>SF-00792</t>
  </si>
  <si>
    <t>Plaina elétrica</t>
  </si>
  <si>
    <t>SF-00793</t>
  </si>
  <si>
    <t>Plaina manual No. 5</t>
  </si>
  <si>
    <t>SF-00794</t>
  </si>
  <si>
    <t>Policorte 14’’ 2000 W</t>
  </si>
  <si>
    <t>SF-00795</t>
  </si>
  <si>
    <t>Raspador manual para madeira</t>
  </si>
  <si>
    <t>SF-00796</t>
  </si>
  <si>
    <t>Serra meia esquadria</t>
  </si>
  <si>
    <t>SF-00797</t>
  </si>
  <si>
    <t>Serra Meia Esquadria Radial</t>
  </si>
  <si>
    <t>SF-00798</t>
  </si>
  <si>
    <t>Serra tico-tico com controle de velocidade</t>
  </si>
  <si>
    <t>SF-00799</t>
  </si>
  <si>
    <t>Torno para Madeira com Copiador</t>
  </si>
  <si>
    <t>SF-00800</t>
  </si>
  <si>
    <t>Tupia de Coluna</t>
  </si>
  <si>
    <t>SF-00801</t>
  </si>
  <si>
    <t>Tupia de Laminação</t>
  </si>
  <si>
    <t>SF-00802</t>
  </si>
  <si>
    <t>SF-00803</t>
  </si>
  <si>
    <t>Calandra de chapas motorizada</t>
  </si>
  <si>
    <t>SF-00804</t>
  </si>
  <si>
    <t>Calandra de tubos e perfis motorizada</t>
  </si>
  <si>
    <t>SF-00805</t>
  </si>
  <si>
    <t>Conjunto de Solda Mig 250A</t>
  </si>
  <si>
    <t>SF-00806</t>
  </si>
  <si>
    <t>Maçarico para gás GLP</t>
  </si>
  <si>
    <t>SF-00807</t>
  </si>
  <si>
    <t>Máquina de solda inversora AC/DC 180 A 220 Volts</t>
  </si>
  <si>
    <t>SF-00819</t>
  </si>
  <si>
    <t>Rolo lã de carneiro 23cm com suporte</t>
  </si>
  <si>
    <t>SF-00821</t>
  </si>
  <si>
    <t>Plataforma de trabalho aéreo articulada</t>
  </si>
  <si>
    <t>dia</t>
  </si>
  <si>
    <t>SF-00822</t>
  </si>
  <si>
    <t>Relógio Biométrico</t>
  </si>
  <si>
    <t>SF-01002</t>
  </si>
  <si>
    <t>Dobradiça Piano</t>
  </si>
  <si>
    <t>SF-01003</t>
  </si>
  <si>
    <t>SF-01004</t>
  </si>
  <si>
    <t>Compensado Laminado de Imbuia em duas faces - 10 mm</t>
  </si>
  <si>
    <t>SF-01005</t>
  </si>
  <si>
    <t>SF-01006</t>
  </si>
  <si>
    <t>Compensado Laminado de Freijó em duas faces - 10 mm</t>
  </si>
  <si>
    <t>SF-01007</t>
  </si>
  <si>
    <t>Painel de MDF Laminado – Ovo - 25mm</t>
  </si>
  <si>
    <t>SF-01008</t>
  </si>
  <si>
    <t>Rodízio Giratório sem Freio - 2 Polegadas</t>
  </si>
  <si>
    <t>TIPO</t>
  </si>
  <si>
    <t>Serviço (Mat + MO)</t>
  </si>
  <si>
    <t>Material</t>
  </si>
  <si>
    <t xml:space="preserve">Manutenção dos sistemas e equipamentos de marcenaria e serralheria </t>
  </si>
  <si>
    <t>FATOR DE UTILIZAÇÃO</t>
  </si>
  <si>
    <t>DEPRECIAÇÃO MENSAL (%)</t>
  </si>
  <si>
    <t>VIDA ÚTIL (Anos)</t>
  </si>
  <si>
    <t>VALOR MENSAL DE DEPRECIAÇÃO³</t>
  </si>
  <si>
    <t>2 - Serviços sob demanda</t>
  </si>
  <si>
    <t>3 - Sistema de ponto eletrônico biométrico</t>
  </si>
  <si>
    <t>4 - Materiais</t>
  </si>
  <si>
    <t>VALOR ANUAL DE DEPRECIAÇÃO³</t>
  </si>
  <si>
    <t>Compensado Laminado de cerejeira em uma face - 04 mm</t>
  </si>
  <si>
    <t>Compensado Laminado de Imbuia em uma face - 04 mm</t>
  </si>
  <si>
    <t>Compensado Laminado de Freijó em uma face - 04 mm</t>
  </si>
  <si>
    <t>SF-01381</t>
  </si>
  <si>
    <t>Laminado fenólico melamínico texturizado - Preto</t>
  </si>
  <si>
    <t>SF-01382</t>
  </si>
  <si>
    <t>Compensado Laminado de Imbuia em duas faces - 15 mm</t>
  </si>
  <si>
    <t>SF-01383</t>
  </si>
  <si>
    <t>Compensado Laminado de Freijó em duas faces - 15 mm</t>
  </si>
  <si>
    <t>Lâmina de Madeira - Freijó</t>
  </si>
  <si>
    <t>200 ml</t>
  </si>
  <si>
    <t>25 g</t>
  </si>
  <si>
    <t>Equipamento</t>
  </si>
  <si>
    <t>6 - Ferramentas</t>
  </si>
  <si>
    <t>Alicate turquês de 8"</t>
  </si>
  <si>
    <t xml:space="preserve">Furadeira Industrial </t>
  </si>
  <si>
    <t xml:space="preserve">Lixadeira Fita </t>
  </si>
  <si>
    <t xml:space="preserve">Tupia Estacionária Refiladora de Borda Pinça </t>
  </si>
  <si>
    <t>PREÇO UNITÁRIO</t>
  </si>
  <si>
    <t>PREÇO TOTAL</t>
  </si>
  <si>
    <t>5 - Depreciação de equipamentos e ferramentas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</si>
</sst>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_(&quot;R$&quot;* #,##0.00_);_(&quot;R$&quot;* \(#,##0.00\);_(&quot;R$&quot;* &quot;-&quot;??_);_(@_)"/>
    <numFmt numFmtId="167" formatCode="_(* #,##0.00_);_(* \(#,##0.00\);_(* &quot;-&quot;??_);_(@_)"/>
    <numFmt numFmtId="168" formatCode="&quot;Data-base SINAPI&quot;\ mm/yyyy"/>
    <numFmt numFmtId="169" formatCode="#,##0.00;;"/>
    <numFmt numFmtId="170" formatCode="&quot;R$&quot;\ #,##0.00;[Red]&quot;R$&quot;\ #,##0.00"/>
    <numFmt numFmtId="171" formatCode="_([$R$ -416]* #,##0.00_);_([$R$ -416]* \(#,##0.00\);_([$R$ -416]* &quot;-&quot;??_);_(@_)"/>
    <numFmt numFmtId="172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6"/>
      <color rgb="FFFF0000"/>
      <name val="Verdana"/>
      <family val="2"/>
    </font>
    <font>
      <b/>
      <sz val="14"/>
      <name val="Verdana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Verdana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7.5"/>
      <color indexed="12"/>
      <name val="Arial"/>
      <family val="2"/>
    </font>
    <font>
      <u/>
      <sz val="10"/>
      <color theme="10"/>
      <name val="Arial"/>
      <family val="2"/>
    </font>
    <font>
      <u/>
      <sz val="7.5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4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" fillId="0" borderId="0"/>
    <xf numFmtId="0" fontId="2" fillId="0" borderId="0"/>
    <xf numFmtId="0" fontId="2" fillId="0" borderId="0">
      <protection locked="0"/>
    </xf>
    <xf numFmtId="171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protection locked="0"/>
    </xf>
    <xf numFmtId="43" fontId="2" fillId="0" borderId="0" applyFont="0" applyFill="0" applyBorder="0" applyAlignment="0" applyProtection="0"/>
    <xf numFmtId="0" fontId="14" fillId="0" borderId="0" applyNumberFormat="0" applyFill="0" applyBorder="0" applyAlignment="0" applyProtection="0">
      <protection locked="0"/>
    </xf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>
      <protection locked="0"/>
    </xf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>
      <protection locked="0"/>
    </xf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5" fillId="4" borderId="0" xfId="0" applyFont="1" applyFill="1" applyAlignment="1" applyProtection="1">
      <alignment horizontal="centerContinuous" vertical="center"/>
      <protection locked="0"/>
    </xf>
    <xf numFmtId="0" fontId="6" fillId="4" borderId="0" xfId="0" applyFont="1" applyFill="1" applyAlignment="1" applyProtection="1">
      <alignment horizontal="centerContinuous" vertical="center"/>
      <protection locked="0"/>
    </xf>
    <xf numFmtId="0" fontId="9" fillId="5" borderId="0" xfId="0" applyFont="1" applyFill="1" applyAlignment="1" applyProtection="1">
      <alignment horizontal="centerContinuous" vertical="center" wrapText="1"/>
      <protection locked="0"/>
    </xf>
    <xf numFmtId="0" fontId="10" fillId="5" borderId="5" xfId="0" applyFont="1" applyFill="1" applyBorder="1" applyAlignment="1" applyProtection="1">
      <alignment vertical="center" wrapText="1"/>
      <protection locked="0"/>
    </xf>
    <xf numFmtId="168" fontId="10" fillId="5" borderId="5" xfId="0" applyNumberFormat="1" applyFont="1" applyFill="1" applyBorder="1" applyAlignment="1" applyProtection="1">
      <alignment horizontal="centerContinuous" vertical="center" wrapText="1"/>
      <protection locked="0"/>
    </xf>
    <xf numFmtId="0" fontId="10" fillId="5" borderId="5" xfId="0" applyFont="1" applyFill="1" applyBorder="1" applyAlignment="1" applyProtection="1">
      <alignment horizontal="centerContinuous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4" fontId="2" fillId="0" borderId="8" xfId="3" applyNumberFormat="1" applyFont="1" applyFill="1" applyBorder="1" applyAlignment="1" applyProtection="1">
      <alignment horizontal="center" vertical="center" wrapText="1"/>
      <protection locked="0"/>
    </xf>
    <xf numFmtId="169" fontId="11" fillId="2" borderId="15" xfId="0" applyNumberFormat="1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3" fillId="0" borderId="0" xfId="1" applyNumberFormat="1" applyFont="1" applyAlignment="1" applyProtection="1">
      <alignment horizontal="right"/>
      <protection locked="0"/>
    </xf>
    <xf numFmtId="43" fontId="2" fillId="0" borderId="0" xfId="1" applyFont="1" applyAlignment="1" applyProtection="1">
      <alignment horizontal="right"/>
      <protection locked="0"/>
    </xf>
    <xf numFmtId="2" fontId="2" fillId="0" borderId="0" xfId="1" applyNumberFormat="1" applyFont="1" applyAlignment="1" applyProtection="1">
      <alignment horizontal="centerContinuous" wrapText="1"/>
      <protection locked="0"/>
    </xf>
    <xf numFmtId="43" fontId="2" fillId="0" borderId="0" xfId="1" applyFont="1" applyAlignment="1" applyProtection="1">
      <alignment horizontal="centerContinuous" wrapText="1"/>
      <protection locked="0"/>
    </xf>
    <xf numFmtId="0" fontId="5" fillId="4" borderId="0" xfId="0" applyFont="1" applyFill="1" applyAlignment="1" applyProtection="1">
      <alignment horizontal="centerContinuous" vertical="center" wrapText="1"/>
      <protection locked="0"/>
    </xf>
    <xf numFmtId="0" fontId="6" fillId="4" borderId="0" xfId="0" applyFont="1" applyFill="1" applyAlignment="1" applyProtection="1">
      <alignment horizontal="centerContinuous" vertical="center" wrapText="1"/>
      <protection locked="0"/>
    </xf>
    <xf numFmtId="168" fontId="8" fillId="5" borderId="5" xfId="0" applyNumberFormat="1" applyFont="1" applyFill="1" applyBorder="1" applyAlignment="1" applyProtection="1">
      <alignment horizontal="left" vertical="center" wrapText="1"/>
    </xf>
    <xf numFmtId="166" fontId="2" fillId="0" borderId="8" xfId="4" applyFont="1" applyFill="1" applyBorder="1" applyAlignment="1" applyProtection="1">
      <alignment vertical="center" wrapText="1"/>
    </xf>
    <xf numFmtId="166" fontId="2" fillId="0" borderId="8" xfId="4" applyFont="1" applyFill="1" applyBorder="1" applyAlignment="1" applyProtection="1">
      <alignment horizontal="right" vertical="center" wrapText="1"/>
    </xf>
    <xf numFmtId="10" fontId="2" fillId="0" borderId="8" xfId="2" applyNumberFormat="1" applyFont="1" applyFill="1" applyBorder="1" applyAlignment="1" applyProtection="1">
      <alignment horizontal="center" vertical="center" wrapText="1"/>
    </xf>
    <xf numFmtId="170" fontId="11" fillId="2" borderId="5" xfId="1" applyNumberFormat="1" applyFont="1" applyFill="1" applyBorder="1" applyAlignment="1" applyProtection="1">
      <alignment horizontal="right" wrapText="1"/>
    </xf>
    <xf numFmtId="10" fontId="11" fillId="2" borderId="15" xfId="2" applyNumberFormat="1" applyFont="1" applyFill="1" applyBorder="1" applyAlignment="1" applyProtection="1">
      <alignment wrapText="1"/>
    </xf>
    <xf numFmtId="49" fontId="2" fillId="4" borderId="8" xfId="3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4" applyFont="1" applyFill="1" applyBorder="1" applyAlignment="1" applyProtection="1">
      <alignment horizontal="right" vertical="center" wrapText="1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2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0" xfId="0" applyNumberFormat="1" applyFont="1" applyFill="1" applyAlignment="1" applyProtection="1">
      <alignment horizontal="centerContinuous" vertical="center"/>
      <protection locked="0"/>
    </xf>
    <xf numFmtId="0" fontId="6" fillId="4" borderId="0" xfId="0" applyNumberFormat="1" applyFont="1" applyFill="1" applyAlignment="1" applyProtection="1">
      <alignment horizontal="centerContinuous" vertical="center"/>
      <protection locked="0"/>
    </xf>
    <xf numFmtId="0" fontId="9" fillId="5" borderId="0" xfId="0" applyNumberFormat="1" applyFont="1" applyFill="1" applyAlignment="1" applyProtection="1">
      <alignment horizontal="centerContinuous" vertical="center" wrapText="1"/>
      <protection locked="0"/>
    </xf>
    <xf numFmtId="0" fontId="10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4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/>
    <xf numFmtId="0" fontId="2" fillId="0" borderId="8" xfId="3" applyNumberFormat="1" applyFont="1" applyFill="1" applyBorder="1" applyAlignment="1" applyProtection="1">
      <alignment horizontal="left" vertical="center" wrapText="1"/>
      <protection locked="0"/>
    </xf>
    <xf numFmtId="0" fontId="5" fillId="4" borderId="0" xfId="0" applyNumberFormat="1" applyFont="1" applyFill="1" applyAlignment="1" applyProtection="1">
      <alignment horizontal="centerContinuous" vertical="center" wrapText="1"/>
      <protection locked="0"/>
    </xf>
    <xf numFmtId="0" fontId="6" fillId="4" borderId="0" xfId="0" applyNumberFormat="1" applyFont="1" applyFill="1" applyAlignment="1" applyProtection="1">
      <alignment horizontal="centerContinuous" vertical="center" wrapText="1"/>
      <protection locked="0"/>
    </xf>
    <xf numFmtId="0" fontId="10" fillId="5" borderId="5" xfId="0" applyNumberFormat="1" applyFont="1" applyFill="1" applyBorder="1" applyAlignment="1" applyProtection="1">
      <alignment vertical="center" wrapText="1"/>
      <protection locked="0"/>
    </xf>
    <xf numFmtId="0" fontId="2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NumberFormat="1" applyAlignment="1">
      <alignment wrapText="1"/>
    </xf>
    <xf numFmtId="44" fontId="0" fillId="0" borderId="0" xfId="0" applyNumberFormat="1"/>
    <xf numFmtId="166" fontId="3" fillId="3" borderId="8" xfId="4" applyFont="1" applyFill="1" applyBorder="1" applyAlignment="1" applyProtection="1">
      <alignment horizontal="righ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170" fontId="0" fillId="0" borderId="0" xfId="0" applyNumberFormat="1"/>
    <xf numFmtId="10" fontId="2" fillId="5" borderId="8" xfId="28" applyNumberFormat="1" applyFont="1" applyFill="1" applyBorder="1" applyAlignment="1" applyProtection="1">
      <alignment horizontal="center" vertical="center" wrapText="1"/>
    </xf>
    <xf numFmtId="166" fontId="2" fillId="5" borderId="1" xfId="4" applyFont="1" applyFill="1" applyBorder="1" applyAlignment="1" applyProtection="1">
      <alignment horizontal="right" vertical="center" wrapText="1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9" xfId="4" applyFont="1" applyFill="1" applyBorder="1" applyAlignment="1" applyProtection="1">
      <alignment horizontal="right" vertical="center" wrapText="1"/>
    </xf>
    <xf numFmtId="166" fontId="3" fillId="3" borderId="9" xfId="4" applyFont="1" applyFill="1" applyBorder="1" applyAlignment="1" applyProtection="1">
      <alignment horizontal="right" vertical="center" wrapText="1"/>
    </xf>
    <xf numFmtId="166" fontId="2" fillId="5" borderId="9" xfId="4" applyFont="1" applyFill="1" applyBorder="1" applyAlignment="1" applyProtection="1">
      <alignment horizontal="right" vertical="center" wrapText="1"/>
    </xf>
    <xf numFmtId="4" fontId="2" fillId="0" borderId="11" xfId="3" applyNumberFormat="1" applyFont="1" applyFill="1" applyBorder="1" applyAlignment="1" applyProtection="1">
      <alignment horizontal="center" vertical="center" wrapText="1"/>
      <protection locked="0"/>
    </xf>
    <xf numFmtId="10" fontId="2" fillId="5" borderId="11" xfId="28" applyNumberFormat="1" applyFont="1" applyFill="1" applyBorder="1" applyAlignment="1" applyProtection="1">
      <alignment horizontal="center" vertical="center" wrapText="1"/>
    </xf>
    <xf numFmtId="166" fontId="2" fillId="0" borderId="11" xfId="4" applyFont="1" applyFill="1" applyBorder="1" applyAlignment="1" applyProtection="1">
      <alignment horizontal="right" vertical="center" wrapText="1"/>
    </xf>
    <xf numFmtId="166" fontId="2" fillId="5" borderId="20" xfId="4" applyFont="1" applyFill="1" applyBorder="1" applyAlignment="1" applyProtection="1">
      <alignment horizontal="right" vertical="center" wrapText="1"/>
    </xf>
    <xf numFmtId="166" fontId="2" fillId="5" borderId="12" xfId="4" applyFont="1" applyFill="1" applyBorder="1" applyAlignment="1" applyProtection="1">
      <alignment horizontal="right" vertical="center" wrapText="1"/>
    </xf>
    <xf numFmtId="0" fontId="7" fillId="4" borderId="2" xfId="0" applyNumberFormat="1" applyFont="1" applyFill="1" applyBorder="1" applyAlignment="1" applyProtection="1">
      <alignment horizontal="center" vertical="center" wrapText="1"/>
    </xf>
    <xf numFmtId="0" fontId="7" fillId="4" borderId="3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centerContinuous" vertical="center" wrapText="1"/>
    </xf>
    <xf numFmtId="0" fontId="7" fillId="3" borderId="16" xfId="0" applyNumberFormat="1" applyFont="1" applyFill="1" applyBorder="1" applyAlignment="1" applyProtection="1">
      <alignment horizontal="centerContinuous" vertical="center" wrapText="1"/>
    </xf>
    <xf numFmtId="0" fontId="2" fillId="0" borderId="7" xfId="3" applyNumberFormat="1" applyFont="1" applyFill="1" applyBorder="1" applyAlignment="1" applyProtection="1">
      <alignment horizontal="center" vertical="center" wrapText="1"/>
    </xf>
    <xf numFmtId="0" fontId="2" fillId="0" borderId="8" xfId="3" applyNumberFormat="1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2" fontId="7" fillId="4" borderId="3" xfId="1" applyNumberFormat="1" applyFont="1" applyFill="1" applyBorder="1" applyAlignment="1" applyProtection="1">
      <alignment horizontal="center" vertical="center" wrapText="1"/>
    </xf>
    <xf numFmtId="43" fontId="7" fillId="4" borderId="3" xfId="1" applyFont="1" applyFill="1" applyBorder="1" applyAlignment="1" applyProtection="1">
      <alignment horizontal="center" vertical="center" wrapText="1"/>
    </xf>
    <xf numFmtId="2" fontId="7" fillId="4" borderId="4" xfId="1" applyNumberFormat="1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2" fontId="7" fillId="3" borderId="16" xfId="1" applyNumberFormat="1" applyFont="1" applyFill="1" applyBorder="1" applyAlignment="1" applyProtection="1">
      <alignment horizontal="center" vertical="center" wrapText="1"/>
    </xf>
    <xf numFmtId="43" fontId="7" fillId="3" borderId="16" xfId="1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2" fontId="7" fillId="3" borderId="17" xfId="1" applyNumberFormat="1" applyFont="1" applyFill="1" applyBorder="1" applyAlignment="1" applyProtection="1">
      <alignment horizontal="center" vertical="center" wrapText="1"/>
    </xf>
    <xf numFmtId="4" fontId="2" fillId="0" borderId="8" xfId="3" applyNumberFormat="1" applyFont="1" applyFill="1" applyBorder="1" applyAlignment="1" applyProtection="1">
      <alignment horizontal="center" vertical="center" wrapText="1"/>
    </xf>
    <xf numFmtId="0" fontId="2" fillId="0" borderId="10" xfId="3" applyNumberFormat="1" applyFont="1" applyFill="1" applyBorder="1" applyAlignment="1" applyProtection="1">
      <alignment horizontal="center" vertical="center" wrapText="1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8" fillId="2" borderId="13" xfId="0" applyNumberFormat="1" applyFont="1" applyFill="1" applyBorder="1" applyAlignment="1" applyProtection="1">
      <alignment vertical="center" wrapText="1"/>
    </xf>
    <xf numFmtId="0" fontId="8" fillId="2" borderId="5" xfId="0" applyNumberFormat="1" applyFont="1" applyFill="1" applyBorder="1" applyAlignment="1" applyProtection="1">
      <alignment vertical="center" wrapText="1"/>
    </xf>
    <xf numFmtId="4" fontId="2" fillId="0" borderId="11" xfId="3" applyNumberFormat="1" applyFont="1" applyFill="1" applyBorder="1" applyAlignment="1" applyProtection="1">
      <alignment horizontal="center" vertical="center" wrapText="1"/>
    </xf>
    <xf numFmtId="169" fontId="8" fillId="2" borderId="5" xfId="0" applyNumberFormat="1" applyFont="1" applyFill="1" applyBorder="1" applyAlignment="1" applyProtection="1">
      <alignment vertical="center" wrapText="1"/>
    </xf>
    <xf numFmtId="169" fontId="11" fillId="2" borderId="5" xfId="0" applyNumberFormat="1" applyFont="1" applyFill="1" applyBorder="1" applyAlignment="1" applyProtection="1">
      <alignment vertical="center" wrapText="1"/>
    </xf>
    <xf numFmtId="169" fontId="11" fillId="2" borderId="15" xfId="0" applyNumberFormat="1" applyFont="1" applyFill="1" applyBorder="1" applyAlignment="1" applyProtection="1">
      <alignment horizontal="centerContinuous" wrapText="1"/>
    </xf>
    <xf numFmtId="169" fontId="11" fillId="2" borderId="6" xfId="0" applyNumberFormat="1" applyFont="1" applyFill="1" applyBorder="1" applyAlignment="1" applyProtection="1">
      <alignment horizontal="centerContinuous" wrapText="1"/>
    </xf>
    <xf numFmtId="166" fontId="2" fillId="0" borderId="8" xfId="4" applyFont="1" applyFill="1" applyBorder="1" applyAlignment="1" applyProtection="1">
      <alignment vertical="center" wrapText="1"/>
      <protection locked="0"/>
    </xf>
    <xf numFmtId="166" fontId="2" fillId="0" borderId="11" xfId="4" applyFont="1" applyFill="1" applyBorder="1" applyAlignment="1" applyProtection="1">
      <alignment vertical="center" wrapText="1"/>
      <protection locked="0"/>
    </xf>
    <xf numFmtId="170" fontId="11" fillId="2" borderId="0" xfId="1" applyNumberFormat="1" applyFont="1" applyFill="1" applyBorder="1" applyAlignment="1" applyProtection="1">
      <alignment horizontal="left" wrapText="1"/>
    </xf>
    <xf numFmtId="172" fontId="2" fillId="0" borderId="8" xfId="3" applyNumberFormat="1" applyFont="1" applyFill="1" applyBorder="1" applyAlignment="1" applyProtection="1">
      <alignment horizontal="center" vertical="center" wrapText="1"/>
    </xf>
    <xf numFmtId="172" fontId="7" fillId="3" borderId="16" xfId="1" applyNumberFormat="1" applyFont="1" applyFill="1" applyBorder="1" applyAlignment="1" applyProtection="1">
      <alignment horizontal="center" vertical="center" wrapText="1"/>
    </xf>
    <xf numFmtId="172" fontId="2" fillId="0" borderId="11" xfId="3" applyNumberFormat="1" applyFont="1" applyFill="1" applyBorder="1" applyAlignment="1" applyProtection="1">
      <alignment horizontal="center" vertical="center" wrapText="1"/>
    </xf>
    <xf numFmtId="170" fontId="11" fillId="2" borderId="0" xfId="1" applyNumberFormat="1" applyFont="1" applyFill="1" applyBorder="1" applyAlignment="1" applyProtection="1">
      <alignment wrapText="1"/>
    </xf>
  </cellXfs>
  <cellStyles count="5448">
    <cellStyle name="Cancel" xfId="41"/>
    <cellStyle name="Cancel 2" xfId="42"/>
    <cellStyle name="Hiperlink 2" xfId="24"/>
    <cellStyle name="Hiperlink 2 2" xfId="130"/>
    <cellStyle name="Hiperlink 2 2 2" xfId="2023"/>
    <cellStyle name="Hiperlink 2 3" xfId="227"/>
    <cellStyle name="Hiperlink 3" xfId="43"/>
    <cellStyle name="Hiperlink 3 2" xfId="2022"/>
    <cellStyle name="Hiperlink 4" xfId="583"/>
    <cellStyle name="Moeda 2" xfId="4"/>
    <cellStyle name="Moeda 2 2" xfId="6"/>
    <cellStyle name="Moeda 2 2 2" xfId="11"/>
    <cellStyle name="Moeda 2 2 2 2" xfId="21"/>
    <cellStyle name="Moeda 2 2 2 2 2" xfId="2460"/>
    <cellStyle name="Moeda 2 2 2 2 3" xfId="4247"/>
    <cellStyle name="Moeda 2 2 2 3" xfId="2988"/>
    <cellStyle name="Moeda 2 2 2 4" xfId="3516"/>
    <cellStyle name="Moeda 2 2 2 5" xfId="4044"/>
    <cellStyle name="Moeda 2 2 2 6" xfId="1927"/>
    <cellStyle name="Moeda 2 2 2 7" xfId="4221"/>
    <cellStyle name="Moeda 2 2 2 7 2" xfId="5439"/>
    <cellStyle name="Moeda 2 2 2 8" xfId="4237"/>
    <cellStyle name="Moeda 2 2 3" xfId="16"/>
    <cellStyle name="Moeda 2 2 3 2" xfId="4242"/>
    <cellStyle name="Moeda 2 2 4" xfId="223"/>
    <cellStyle name="Moeda 2 2 4 2" xfId="4307"/>
    <cellStyle name="Moeda 2 2 5" xfId="4232"/>
    <cellStyle name="Moeda 2 3" xfId="320"/>
    <cellStyle name="Moeda 2 3 2" xfId="2019"/>
    <cellStyle name="Moeda 2 3 2 2" xfId="4826"/>
    <cellStyle name="Moeda 2 3 3" xfId="4338"/>
    <cellStyle name="Moeda 2 4" xfId="669"/>
    <cellStyle name="Moeda 3" xfId="7"/>
    <cellStyle name="Moeda 3 2" xfId="12"/>
    <cellStyle name="Moeda 3 2 2" xfId="22"/>
    <cellStyle name="Moeda 3 2 2 2" xfId="2021"/>
    <cellStyle name="Moeda 3 2 2 2 2" xfId="4828"/>
    <cellStyle name="Moeda 3 2 2 3" xfId="4248"/>
    <cellStyle name="Moeda 3 2 3" xfId="225"/>
    <cellStyle name="Moeda 3 2 3 2" xfId="4309"/>
    <cellStyle name="Moeda 3 2 4" xfId="4228"/>
    <cellStyle name="Moeda 3 2 4 2" xfId="5446"/>
    <cellStyle name="Moeda 3 2 5" xfId="4238"/>
    <cellStyle name="Moeda 3 3" xfId="17"/>
    <cellStyle name="Moeda 3 3 2" xfId="322"/>
    <cellStyle name="Moeda 3 3 2 2" xfId="4340"/>
    <cellStyle name="Moeda 3 3 3" xfId="4243"/>
    <cellStyle name="Moeda 3 4" xfId="670"/>
    <cellStyle name="Moeda 3 5" xfId="131"/>
    <cellStyle name="Moeda 3 5 2" xfId="4278"/>
    <cellStyle name="Moeda 3 6" xfId="4226"/>
    <cellStyle name="Moeda 3 6 2" xfId="5444"/>
    <cellStyle name="Moeda 3 7" xfId="4233"/>
    <cellStyle name="Moeda 4" xfId="9"/>
    <cellStyle name="Moeda 4 2" xfId="19"/>
    <cellStyle name="Moeda 4 2 2" xfId="2016"/>
    <cellStyle name="Moeda 4 2 2 2" xfId="4823"/>
    <cellStyle name="Moeda 4 2 3" xfId="4245"/>
    <cellStyle name="Moeda 4 3" xfId="220"/>
    <cellStyle name="Moeda 4 3 2" xfId="4304"/>
    <cellStyle name="Moeda 4 4" xfId="4227"/>
    <cellStyle name="Moeda 4 4 2" xfId="5445"/>
    <cellStyle name="Moeda 4 5" xfId="4235"/>
    <cellStyle name="Moeda 5" xfId="14"/>
    <cellStyle name="Moeda 5 2" xfId="317"/>
    <cellStyle name="Moeda 5 2 2" xfId="4335"/>
    <cellStyle name="Moeda 5 3" xfId="410"/>
    <cellStyle name="Moeda 5 3 2" xfId="4363"/>
    <cellStyle name="Moeda 5 4" xfId="125"/>
    <cellStyle name="Moeda 5 4 2" xfId="4274"/>
    <cellStyle name="Moeda 5 5" xfId="4240"/>
    <cellStyle name="Moeda 6" xfId="668"/>
    <cellStyle name="Moeda 7" xfId="4220"/>
    <cellStyle name="Moeda 7 2" xfId="5438"/>
    <cellStyle name="Moeda 8" xfId="4230"/>
    <cellStyle name="Normal" xfId="0" builtinId="0"/>
    <cellStyle name="Normal 2" xfId="23"/>
    <cellStyle name="Normal 2 2" xfId="29"/>
    <cellStyle name="Normal 2 2 2" xfId="30"/>
    <cellStyle name="Normal 2 3" xfId="31"/>
    <cellStyle name="Normal 2 4" xfId="128"/>
    <cellStyle name="Normal 3" xfId="32"/>
    <cellStyle name="Normal 4" xfId="33"/>
    <cellStyle name="Normal 4 10" xfId="93"/>
    <cellStyle name="Normal 4 10 10" xfId="2604"/>
    <cellStyle name="Normal 4 10 11" xfId="3132"/>
    <cellStyle name="Normal 4 10 12" xfId="3660"/>
    <cellStyle name="Normal 4 10 2" xfId="188"/>
    <cellStyle name="Normal 4 10 2 2" xfId="463"/>
    <cellStyle name="Normal 4 10 2 2 2" xfId="1984"/>
    <cellStyle name="Normal 4 10 2 2 3" xfId="2517"/>
    <cellStyle name="Normal 4 10 2 2 4" xfId="3045"/>
    <cellStyle name="Normal 4 10 2 2 5" xfId="3573"/>
    <cellStyle name="Normal 4 10 2 2 6" xfId="4101"/>
    <cellStyle name="Normal 4 10 2 3" xfId="937"/>
    <cellStyle name="Normal 4 10 2 4" xfId="1288"/>
    <cellStyle name="Normal 4 10 2 5" xfId="1723"/>
    <cellStyle name="Normal 4 10 2 6" xfId="2256"/>
    <cellStyle name="Normal 4 10 2 7" xfId="2784"/>
    <cellStyle name="Normal 4 10 2 8" xfId="3312"/>
    <cellStyle name="Normal 4 10 2 9" xfId="3840"/>
    <cellStyle name="Normal 4 10 3" xfId="285"/>
    <cellStyle name="Normal 4 10 3 2" xfId="548"/>
    <cellStyle name="Normal 4 10 3 3" xfId="846"/>
    <cellStyle name="Normal 4 10 3 4" xfId="1197"/>
    <cellStyle name="Normal 4 10 3 5" xfId="1632"/>
    <cellStyle name="Normal 4 10 3 6" xfId="2165"/>
    <cellStyle name="Normal 4 10 3 7" xfId="2693"/>
    <cellStyle name="Normal 4 10 3 8" xfId="3221"/>
    <cellStyle name="Normal 4 10 3 9" xfId="3749"/>
    <cellStyle name="Normal 4 10 4" xfId="378"/>
    <cellStyle name="Normal 4 10 4 2" xfId="1024"/>
    <cellStyle name="Normal 4 10 4 3" xfId="1375"/>
    <cellStyle name="Normal 4 10 4 4" xfId="1810"/>
    <cellStyle name="Normal 4 10 4 5" xfId="2343"/>
    <cellStyle name="Normal 4 10 4 6" xfId="2871"/>
    <cellStyle name="Normal 4 10 4 7" xfId="3399"/>
    <cellStyle name="Normal 4 10 4 8" xfId="3927"/>
    <cellStyle name="Normal 4 10 5" xfId="636"/>
    <cellStyle name="Normal 4 10 5 2" xfId="1459"/>
    <cellStyle name="Normal 4 10 5 3" xfId="1894"/>
    <cellStyle name="Normal 4 10 5 4" xfId="2427"/>
    <cellStyle name="Normal 4 10 5 5" xfId="2955"/>
    <cellStyle name="Normal 4 10 5 6" xfId="3483"/>
    <cellStyle name="Normal 4 10 5 7" xfId="4011"/>
    <cellStyle name="Normal 4 10 6" xfId="757"/>
    <cellStyle name="Normal 4 10 6 2" xfId="4188"/>
    <cellStyle name="Normal 4 10 7" xfId="1108"/>
    <cellStyle name="Normal 4 10 8" xfId="1543"/>
    <cellStyle name="Normal 4 10 9" xfId="2076"/>
    <cellStyle name="Normal 4 11" xfId="101"/>
    <cellStyle name="Normal 4 11 10" xfId="2612"/>
    <cellStyle name="Normal 4 11 11" xfId="3140"/>
    <cellStyle name="Normal 4 11 12" xfId="3668"/>
    <cellStyle name="Normal 4 11 2" xfId="196"/>
    <cellStyle name="Normal 4 11 2 2" xfId="471"/>
    <cellStyle name="Normal 4 11 2 2 2" xfId="1992"/>
    <cellStyle name="Normal 4 11 2 2 3" xfId="2525"/>
    <cellStyle name="Normal 4 11 2 2 4" xfId="3053"/>
    <cellStyle name="Normal 4 11 2 2 5" xfId="3581"/>
    <cellStyle name="Normal 4 11 2 2 6" xfId="4109"/>
    <cellStyle name="Normal 4 11 2 3" xfId="945"/>
    <cellStyle name="Normal 4 11 2 4" xfId="1296"/>
    <cellStyle name="Normal 4 11 2 5" xfId="1731"/>
    <cellStyle name="Normal 4 11 2 6" xfId="2264"/>
    <cellStyle name="Normal 4 11 2 7" xfId="2792"/>
    <cellStyle name="Normal 4 11 2 8" xfId="3320"/>
    <cellStyle name="Normal 4 11 2 9" xfId="3848"/>
    <cellStyle name="Normal 4 11 3" xfId="293"/>
    <cellStyle name="Normal 4 11 3 2" xfId="556"/>
    <cellStyle name="Normal 4 11 3 3" xfId="854"/>
    <cellStyle name="Normal 4 11 3 4" xfId="1205"/>
    <cellStyle name="Normal 4 11 3 5" xfId="1640"/>
    <cellStyle name="Normal 4 11 3 6" xfId="2173"/>
    <cellStyle name="Normal 4 11 3 7" xfId="2701"/>
    <cellStyle name="Normal 4 11 3 8" xfId="3229"/>
    <cellStyle name="Normal 4 11 3 9" xfId="3757"/>
    <cellStyle name="Normal 4 11 4" xfId="386"/>
    <cellStyle name="Normal 4 11 4 2" xfId="1032"/>
    <cellStyle name="Normal 4 11 4 3" xfId="1383"/>
    <cellStyle name="Normal 4 11 4 4" xfId="1818"/>
    <cellStyle name="Normal 4 11 4 5" xfId="2351"/>
    <cellStyle name="Normal 4 11 4 6" xfId="2879"/>
    <cellStyle name="Normal 4 11 4 7" xfId="3407"/>
    <cellStyle name="Normal 4 11 4 8" xfId="3935"/>
    <cellStyle name="Normal 4 11 5" xfId="644"/>
    <cellStyle name="Normal 4 11 5 2" xfId="1467"/>
    <cellStyle name="Normal 4 11 5 3" xfId="1902"/>
    <cellStyle name="Normal 4 11 5 4" xfId="2435"/>
    <cellStyle name="Normal 4 11 5 5" xfId="2963"/>
    <cellStyle name="Normal 4 11 5 6" xfId="3491"/>
    <cellStyle name="Normal 4 11 5 7" xfId="4019"/>
    <cellStyle name="Normal 4 11 6" xfId="765"/>
    <cellStyle name="Normal 4 11 6 2" xfId="4196"/>
    <cellStyle name="Normal 4 11 7" xfId="1116"/>
    <cellStyle name="Normal 4 11 8" xfId="1551"/>
    <cellStyle name="Normal 4 11 9" xfId="2084"/>
    <cellStyle name="Normal 4 12" xfId="109"/>
    <cellStyle name="Normal 4 12 10" xfId="2620"/>
    <cellStyle name="Normal 4 12 11" xfId="3148"/>
    <cellStyle name="Normal 4 12 12" xfId="3676"/>
    <cellStyle name="Normal 4 12 2" xfId="204"/>
    <cellStyle name="Normal 4 12 2 2" xfId="479"/>
    <cellStyle name="Normal 4 12 2 2 2" xfId="2000"/>
    <cellStyle name="Normal 4 12 2 2 3" xfId="2533"/>
    <cellStyle name="Normal 4 12 2 2 4" xfId="3061"/>
    <cellStyle name="Normal 4 12 2 2 5" xfId="3589"/>
    <cellStyle name="Normal 4 12 2 2 6" xfId="4117"/>
    <cellStyle name="Normal 4 12 2 3" xfId="953"/>
    <cellStyle name="Normal 4 12 2 4" xfId="1304"/>
    <cellStyle name="Normal 4 12 2 5" xfId="1739"/>
    <cellStyle name="Normal 4 12 2 6" xfId="2272"/>
    <cellStyle name="Normal 4 12 2 7" xfId="2800"/>
    <cellStyle name="Normal 4 12 2 8" xfId="3328"/>
    <cellStyle name="Normal 4 12 2 9" xfId="3856"/>
    <cellStyle name="Normal 4 12 3" xfId="301"/>
    <cellStyle name="Normal 4 12 3 2" xfId="564"/>
    <cellStyle name="Normal 4 12 3 3" xfId="862"/>
    <cellStyle name="Normal 4 12 3 4" xfId="1213"/>
    <cellStyle name="Normal 4 12 3 5" xfId="1648"/>
    <cellStyle name="Normal 4 12 3 6" xfId="2181"/>
    <cellStyle name="Normal 4 12 3 7" xfId="2709"/>
    <cellStyle name="Normal 4 12 3 8" xfId="3237"/>
    <cellStyle name="Normal 4 12 3 9" xfId="3765"/>
    <cellStyle name="Normal 4 12 4" xfId="394"/>
    <cellStyle name="Normal 4 12 4 2" xfId="1040"/>
    <cellStyle name="Normal 4 12 4 3" xfId="1391"/>
    <cellStyle name="Normal 4 12 4 4" xfId="1826"/>
    <cellStyle name="Normal 4 12 4 5" xfId="2359"/>
    <cellStyle name="Normal 4 12 4 6" xfId="2887"/>
    <cellStyle name="Normal 4 12 4 7" xfId="3415"/>
    <cellStyle name="Normal 4 12 4 8" xfId="3943"/>
    <cellStyle name="Normal 4 12 5" xfId="652"/>
    <cellStyle name="Normal 4 12 5 2" xfId="1475"/>
    <cellStyle name="Normal 4 12 5 3" xfId="1910"/>
    <cellStyle name="Normal 4 12 5 4" xfId="2443"/>
    <cellStyle name="Normal 4 12 5 5" xfId="2971"/>
    <cellStyle name="Normal 4 12 5 6" xfId="3499"/>
    <cellStyle name="Normal 4 12 5 7" xfId="4027"/>
    <cellStyle name="Normal 4 12 6" xfId="773"/>
    <cellStyle name="Normal 4 12 6 2" xfId="4204"/>
    <cellStyle name="Normal 4 12 7" xfId="1124"/>
    <cellStyle name="Normal 4 12 8" xfId="1559"/>
    <cellStyle name="Normal 4 12 9" xfId="2092"/>
    <cellStyle name="Normal 4 13" xfId="117"/>
    <cellStyle name="Normal 4 13 10" xfId="2628"/>
    <cellStyle name="Normal 4 13 11" xfId="3156"/>
    <cellStyle name="Normal 4 13 12" xfId="3684"/>
    <cellStyle name="Normal 4 13 2" xfId="212"/>
    <cellStyle name="Normal 4 13 2 2" xfId="487"/>
    <cellStyle name="Normal 4 13 2 2 2" xfId="2008"/>
    <cellStyle name="Normal 4 13 2 2 3" xfId="2541"/>
    <cellStyle name="Normal 4 13 2 2 4" xfId="3069"/>
    <cellStyle name="Normal 4 13 2 2 5" xfId="3597"/>
    <cellStyle name="Normal 4 13 2 2 6" xfId="4125"/>
    <cellStyle name="Normal 4 13 2 3" xfId="961"/>
    <cellStyle name="Normal 4 13 2 4" xfId="1312"/>
    <cellStyle name="Normal 4 13 2 5" xfId="1747"/>
    <cellStyle name="Normal 4 13 2 6" xfId="2280"/>
    <cellStyle name="Normal 4 13 2 7" xfId="2808"/>
    <cellStyle name="Normal 4 13 2 8" xfId="3336"/>
    <cellStyle name="Normal 4 13 2 9" xfId="3864"/>
    <cellStyle name="Normal 4 13 3" xfId="309"/>
    <cellStyle name="Normal 4 13 3 2" xfId="572"/>
    <cellStyle name="Normal 4 13 3 3" xfId="870"/>
    <cellStyle name="Normal 4 13 3 4" xfId="1221"/>
    <cellStyle name="Normal 4 13 3 5" xfId="1656"/>
    <cellStyle name="Normal 4 13 3 6" xfId="2189"/>
    <cellStyle name="Normal 4 13 3 7" xfId="2717"/>
    <cellStyle name="Normal 4 13 3 8" xfId="3245"/>
    <cellStyle name="Normal 4 13 3 9" xfId="3773"/>
    <cellStyle name="Normal 4 13 4" xfId="402"/>
    <cellStyle name="Normal 4 13 4 2" xfId="1048"/>
    <cellStyle name="Normal 4 13 4 3" xfId="1399"/>
    <cellStyle name="Normal 4 13 4 4" xfId="1834"/>
    <cellStyle name="Normal 4 13 4 5" xfId="2367"/>
    <cellStyle name="Normal 4 13 4 6" xfId="2895"/>
    <cellStyle name="Normal 4 13 4 7" xfId="3423"/>
    <cellStyle name="Normal 4 13 4 8" xfId="3951"/>
    <cellStyle name="Normal 4 13 5" xfId="660"/>
    <cellStyle name="Normal 4 13 5 2" xfId="1483"/>
    <cellStyle name="Normal 4 13 5 3" xfId="1918"/>
    <cellStyle name="Normal 4 13 5 4" xfId="2451"/>
    <cellStyle name="Normal 4 13 5 5" xfId="2979"/>
    <cellStyle name="Normal 4 13 5 6" xfId="3507"/>
    <cellStyle name="Normal 4 13 5 7" xfId="4035"/>
    <cellStyle name="Normal 4 13 6" xfId="781"/>
    <cellStyle name="Normal 4 13 6 2" xfId="4212"/>
    <cellStyle name="Normal 4 13 7" xfId="1132"/>
    <cellStyle name="Normal 4 13 8" xfId="1567"/>
    <cellStyle name="Normal 4 13 9" xfId="2100"/>
    <cellStyle name="Normal 4 14" xfId="49"/>
    <cellStyle name="Normal 4 14 10" xfId="2560"/>
    <cellStyle name="Normal 4 14 11" xfId="3088"/>
    <cellStyle name="Normal 4 14 12" xfId="3616"/>
    <cellStyle name="Normal 4 14 2" xfId="144"/>
    <cellStyle name="Normal 4 14 2 2" xfId="419"/>
    <cellStyle name="Normal 4 14 2 2 2" xfId="1940"/>
    <cellStyle name="Normal 4 14 2 2 3" xfId="2473"/>
    <cellStyle name="Normal 4 14 2 2 4" xfId="3001"/>
    <cellStyle name="Normal 4 14 2 2 5" xfId="3529"/>
    <cellStyle name="Normal 4 14 2 2 6" xfId="4057"/>
    <cellStyle name="Normal 4 14 2 3" xfId="893"/>
    <cellStyle name="Normal 4 14 2 4" xfId="1244"/>
    <cellStyle name="Normal 4 14 2 5" xfId="1679"/>
    <cellStyle name="Normal 4 14 2 6" xfId="2212"/>
    <cellStyle name="Normal 4 14 2 7" xfId="2740"/>
    <cellStyle name="Normal 4 14 2 8" xfId="3268"/>
    <cellStyle name="Normal 4 14 2 9" xfId="3796"/>
    <cellStyle name="Normal 4 14 3" xfId="241"/>
    <cellStyle name="Normal 4 14 3 2" xfId="504"/>
    <cellStyle name="Normal 4 14 3 3" xfId="802"/>
    <cellStyle name="Normal 4 14 3 4" xfId="1153"/>
    <cellStyle name="Normal 4 14 3 5" xfId="1588"/>
    <cellStyle name="Normal 4 14 3 6" xfId="2121"/>
    <cellStyle name="Normal 4 14 3 7" xfId="2649"/>
    <cellStyle name="Normal 4 14 3 8" xfId="3177"/>
    <cellStyle name="Normal 4 14 3 9" xfId="3705"/>
    <cellStyle name="Normal 4 14 4" xfId="334"/>
    <cellStyle name="Normal 4 14 4 2" xfId="980"/>
    <cellStyle name="Normal 4 14 4 3" xfId="1331"/>
    <cellStyle name="Normal 4 14 4 4" xfId="1766"/>
    <cellStyle name="Normal 4 14 4 5" xfId="2299"/>
    <cellStyle name="Normal 4 14 4 6" xfId="2827"/>
    <cellStyle name="Normal 4 14 4 7" xfId="3355"/>
    <cellStyle name="Normal 4 14 4 8" xfId="3883"/>
    <cellStyle name="Normal 4 14 5" xfId="592"/>
    <cellStyle name="Normal 4 14 5 2" xfId="1415"/>
    <cellStyle name="Normal 4 14 5 3" xfId="1850"/>
    <cellStyle name="Normal 4 14 5 4" xfId="2383"/>
    <cellStyle name="Normal 4 14 5 5" xfId="2911"/>
    <cellStyle name="Normal 4 14 5 6" xfId="3439"/>
    <cellStyle name="Normal 4 14 5 7" xfId="3967"/>
    <cellStyle name="Normal 4 14 6" xfId="713"/>
    <cellStyle name="Normal 4 14 6 2" xfId="4144"/>
    <cellStyle name="Normal 4 14 7" xfId="1064"/>
    <cellStyle name="Normal 4 14 8" xfId="1499"/>
    <cellStyle name="Normal 4 14 9" xfId="2032"/>
    <cellStyle name="Normal 4 15" xfId="121"/>
    <cellStyle name="Normal 4 15 10" xfId="2632"/>
    <cellStyle name="Normal 4 15 11" xfId="3160"/>
    <cellStyle name="Normal 4 15 12" xfId="3688"/>
    <cellStyle name="Normal 4 15 2" xfId="216"/>
    <cellStyle name="Normal 4 15 2 2" xfId="491"/>
    <cellStyle name="Normal 4 15 2 2 2" xfId="2012"/>
    <cellStyle name="Normal 4 15 2 2 3" xfId="2545"/>
    <cellStyle name="Normal 4 15 2 2 4" xfId="3073"/>
    <cellStyle name="Normal 4 15 2 2 5" xfId="3601"/>
    <cellStyle name="Normal 4 15 2 2 6" xfId="4129"/>
    <cellStyle name="Normal 4 15 2 3" xfId="965"/>
    <cellStyle name="Normal 4 15 2 4" xfId="1316"/>
    <cellStyle name="Normal 4 15 2 5" xfId="1751"/>
    <cellStyle name="Normal 4 15 2 6" xfId="2284"/>
    <cellStyle name="Normal 4 15 2 7" xfId="2812"/>
    <cellStyle name="Normal 4 15 2 8" xfId="3340"/>
    <cellStyle name="Normal 4 15 2 9" xfId="3868"/>
    <cellStyle name="Normal 4 15 3" xfId="313"/>
    <cellStyle name="Normal 4 15 3 2" xfId="576"/>
    <cellStyle name="Normal 4 15 3 3" xfId="874"/>
    <cellStyle name="Normal 4 15 3 4" xfId="1225"/>
    <cellStyle name="Normal 4 15 3 5" xfId="1660"/>
    <cellStyle name="Normal 4 15 3 6" xfId="2193"/>
    <cellStyle name="Normal 4 15 3 7" xfId="2721"/>
    <cellStyle name="Normal 4 15 3 8" xfId="3249"/>
    <cellStyle name="Normal 4 15 3 9" xfId="3777"/>
    <cellStyle name="Normal 4 15 4" xfId="406"/>
    <cellStyle name="Normal 4 15 4 2" xfId="1052"/>
    <cellStyle name="Normal 4 15 4 3" xfId="1403"/>
    <cellStyle name="Normal 4 15 4 4" xfId="1838"/>
    <cellStyle name="Normal 4 15 4 5" xfId="2371"/>
    <cellStyle name="Normal 4 15 4 6" xfId="2899"/>
    <cellStyle name="Normal 4 15 4 7" xfId="3427"/>
    <cellStyle name="Normal 4 15 4 8" xfId="3955"/>
    <cellStyle name="Normal 4 15 5" xfId="664"/>
    <cellStyle name="Normal 4 15 5 2" xfId="1487"/>
    <cellStyle name="Normal 4 15 5 3" xfId="1922"/>
    <cellStyle name="Normal 4 15 5 4" xfId="2455"/>
    <cellStyle name="Normal 4 15 5 5" xfId="2983"/>
    <cellStyle name="Normal 4 15 5 6" xfId="3511"/>
    <cellStyle name="Normal 4 15 5 7" xfId="4039"/>
    <cellStyle name="Normal 4 15 6" xfId="785"/>
    <cellStyle name="Normal 4 15 6 2" xfId="4216"/>
    <cellStyle name="Normal 4 15 7" xfId="1136"/>
    <cellStyle name="Normal 4 15 8" xfId="1571"/>
    <cellStyle name="Normal 4 15 9" xfId="2104"/>
    <cellStyle name="Normal 4 16" xfId="133"/>
    <cellStyle name="Normal 4 16 2" xfId="411"/>
    <cellStyle name="Normal 4 16 2 2" xfId="1929"/>
    <cellStyle name="Normal 4 16 2 3" xfId="2462"/>
    <cellStyle name="Normal 4 16 2 4" xfId="2990"/>
    <cellStyle name="Normal 4 16 2 5" xfId="3518"/>
    <cellStyle name="Normal 4 16 2 6" xfId="4046"/>
    <cellStyle name="Normal 4 16 3" xfId="882"/>
    <cellStyle name="Normal 4 16 4" xfId="1233"/>
    <cellStyle name="Normal 4 16 5" xfId="1668"/>
    <cellStyle name="Normal 4 16 6" xfId="2201"/>
    <cellStyle name="Normal 4 16 7" xfId="2729"/>
    <cellStyle name="Normal 4 16 8" xfId="3257"/>
    <cellStyle name="Normal 4 16 9" xfId="3785"/>
    <cellStyle name="Normal 4 17" xfId="230"/>
    <cellStyle name="Normal 4 17 2" xfId="496"/>
    <cellStyle name="Normal 4 17 3" xfId="791"/>
    <cellStyle name="Normal 4 17 4" xfId="1142"/>
    <cellStyle name="Normal 4 17 5" xfId="1577"/>
    <cellStyle name="Normal 4 17 6" xfId="2110"/>
    <cellStyle name="Normal 4 17 7" xfId="2638"/>
    <cellStyle name="Normal 4 17 8" xfId="3166"/>
    <cellStyle name="Normal 4 17 9" xfId="3694"/>
    <cellStyle name="Normal 4 18" xfId="326"/>
    <cellStyle name="Normal 4 18 2" xfId="972"/>
    <cellStyle name="Normal 4 18 3" xfId="1323"/>
    <cellStyle name="Normal 4 18 4" xfId="1758"/>
    <cellStyle name="Normal 4 18 5" xfId="2291"/>
    <cellStyle name="Normal 4 18 6" xfId="2819"/>
    <cellStyle name="Normal 4 18 7" xfId="3347"/>
    <cellStyle name="Normal 4 18 8" xfId="3875"/>
    <cellStyle name="Normal 4 19" xfId="584"/>
    <cellStyle name="Normal 4 19 2" xfId="1407"/>
    <cellStyle name="Normal 4 19 3" xfId="1842"/>
    <cellStyle name="Normal 4 19 4" xfId="2375"/>
    <cellStyle name="Normal 4 19 5" xfId="2903"/>
    <cellStyle name="Normal 4 19 6" xfId="3431"/>
    <cellStyle name="Normal 4 19 7" xfId="3959"/>
    <cellStyle name="Normal 4 2" xfId="45"/>
    <cellStyle name="Normal 4 2 10" xfId="330"/>
    <cellStyle name="Normal 4 2 10 2" xfId="976"/>
    <cellStyle name="Normal 4 2 10 3" xfId="1327"/>
    <cellStyle name="Normal 4 2 10 4" xfId="1762"/>
    <cellStyle name="Normal 4 2 10 5" xfId="2295"/>
    <cellStyle name="Normal 4 2 10 6" xfId="2823"/>
    <cellStyle name="Normal 4 2 10 7" xfId="3351"/>
    <cellStyle name="Normal 4 2 10 8" xfId="3879"/>
    <cellStyle name="Normal 4 2 11" xfId="588"/>
    <cellStyle name="Normal 4 2 11 2" xfId="1411"/>
    <cellStyle name="Normal 4 2 11 3" xfId="1846"/>
    <cellStyle name="Normal 4 2 11 4" xfId="2379"/>
    <cellStyle name="Normal 4 2 11 5" xfId="2907"/>
    <cellStyle name="Normal 4 2 11 6" xfId="3435"/>
    <cellStyle name="Normal 4 2 11 7" xfId="3963"/>
    <cellStyle name="Normal 4 2 12" xfId="709"/>
    <cellStyle name="Normal 4 2 12 2" xfId="4140"/>
    <cellStyle name="Normal 4 2 13" xfId="1060"/>
    <cellStyle name="Normal 4 2 14" xfId="1495"/>
    <cellStyle name="Normal 4 2 15" xfId="2028"/>
    <cellStyle name="Normal 4 2 16" xfId="2556"/>
    <cellStyle name="Normal 4 2 17" xfId="3084"/>
    <cellStyle name="Normal 4 2 18" xfId="3612"/>
    <cellStyle name="Normal 4 2 2" xfId="81"/>
    <cellStyle name="Normal 4 2 2 10" xfId="2592"/>
    <cellStyle name="Normal 4 2 2 11" xfId="3120"/>
    <cellStyle name="Normal 4 2 2 12" xfId="3648"/>
    <cellStyle name="Normal 4 2 2 2" xfId="176"/>
    <cellStyle name="Normal 4 2 2 2 2" xfId="451"/>
    <cellStyle name="Normal 4 2 2 2 2 2" xfId="1972"/>
    <cellStyle name="Normal 4 2 2 2 2 3" xfId="2505"/>
    <cellStyle name="Normal 4 2 2 2 2 4" xfId="3033"/>
    <cellStyle name="Normal 4 2 2 2 2 5" xfId="3561"/>
    <cellStyle name="Normal 4 2 2 2 2 6" xfId="4089"/>
    <cellStyle name="Normal 4 2 2 2 3" xfId="925"/>
    <cellStyle name="Normal 4 2 2 2 4" xfId="1276"/>
    <cellStyle name="Normal 4 2 2 2 5" xfId="1711"/>
    <cellStyle name="Normal 4 2 2 2 6" xfId="2244"/>
    <cellStyle name="Normal 4 2 2 2 7" xfId="2772"/>
    <cellStyle name="Normal 4 2 2 2 8" xfId="3300"/>
    <cellStyle name="Normal 4 2 2 2 9" xfId="3828"/>
    <cellStyle name="Normal 4 2 2 3" xfId="273"/>
    <cellStyle name="Normal 4 2 2 3 2" xfId="536"/>
    <cellStyle name="Normal 4 2 2 3 3" xfId="834"/>
    <cellStyle name="Normal 4 2 2 3 4" xfId="1185"/>
    <cellStyle name="Normal 4 2 2 3 5" xfId="1620"/>
    <cellStyle name="Normal 4 2 2 3 6" xfId="2153"/>
    <cellStyle name="Normal 4 2 2 3 7" xfId="2681"/>
    <cellStyle name="Normal 4 2 2 3 8" xfId="3209"/>
    <cellStyle name="Normal 4 2 2 3 9" xfId="3737"/>
    <cellStyle name="Normal 4 2 2 4" xfId="366"/>
    <cellStyle name="Normal 4 2 2 4 2" xfId="1012"/>
    <cellStyle name="Normal 4 2 2 4 3" xfId="1363"/>
    <cellStyle name="Normal 4 2 2 4 4" xfId="1798"/>
    <cellStyle name="Normal 4 2 2 4 5" xfId="2331"/>
    <cellStyle name="Normal 4 2 2 4 6" xfId="2859"/>
    <cellStyle name="Normal 4 2 2 4 7" xfId="3387"/>
    <cellStyle name="Normal 4 2 2 4 8" xfId="3915"/>
    <cellStyle name="Normal 4 2 2 5" xfId="624"/>
    <cellStyle name="Normal 4 2 2 5 2" xfId="1447"/>
    <cellStyle name="Normal 4 2 2 5 3" xfId="1882"/>
    <cellStyle name="Normal 4 2 2 5 4" xfId="2415"/>
    <cellStyle name="Normal 4 2 2 5 5" xfId="2943"/>
    <cellStyle name="Normal 4 2 2 5 6" xfId="3471"/>
    <cellStyle name="Normal 4 2 2 5 7" xfId="3999"/>
    <cellStyle name="Normal 4 2 2 6" xfId="745"/>
    <cellStyle name="Normal 4 2 2 6 2" xfId="4176"/>
    <cellStyle name="Normal 4 2 2 7" xfId="1096"/>
    <cellStyle name="Normal 4 2 2 8" xfId="1531"/>
    <cellStyle name="Normal 4 2 2 9" xfId="2064"/>
    <cellStyle name="Normal 4 2 3" xfId="89"/>
    <cellStyle name="Normal 4 2 3 10" xfId="2600"/>
    <cellStyle name="Normal 4 2 3 11" xfId="3128"/>
    <cellStyle name="Normal 4 2 3 12" xfId="3656"/>
    <cellStyle name="Normal 4 2 3 2" xfId="184"/>
    <cellStyle name="Normal 4 2 3 2 2" xfId="459"/>
    <cellStyle name="Normal 4 2 3 2 2 2" xfId="1980"/>
    <cellStyle name="Normal 4 2 3 2 2 3" xfId="2513"/>
    <cellStyle name="Normal 4 2 3 2 2 4" xfId="3041"/>
    <cellStyle name="Normal 4 2 3 2 2 5" xfId="3569"/>
    <cellStyle name="Normal 4 2 3 2 2 6" xfId="4097"/>
    <cellStyle name="Normal 4 2 3 2 3" xfId="933"/>
    <cellStyle name="Normal 4 2 3 2 4" xfId="1284"/>
    <cellStyle name="Normal 4 2 3 2 5" xfId="1719"/>
    <cellStyle name="Normal 4 2 3 2 6" xfId="2252"/>
    <cellStyle name="Normal 4 2 3 2 7" xfId="2780"/>
    <cellStyle name="Normal 4 2 3 2 8" xfId="3308"/>
    <cellStyle name="Normal 4 2 3 2 9" xfId="3836"/>
    <cellStyle name="Normal 4 2 3 3" xfId="281"/>
    <cellStyle name="Normal 4 2 3 3 2" xfId="544"/>
    <cellStyle name="Normal 4 2 3 3 3" xfId="842"/>
    <cellStyle name="Normal 4 2 3 3 4" xfId="1193"/>
    <cellStyle name="Normal 4 2 3 3 5" xfId="1628"/>
    <cellStyle name="Normal 4 2 3 3 6" xfId="2161"/>
    <cellStyle name="Normal 4 2 3 3 7" xfId="2689"/>
    <cellStyle name="Normal 4 2 3 3 8" xfId="3217"/>
    <cellStyle name="Normal 4 2 3 3 9" xfId="3745"/>
    <cellStyle name="Normal 4 2 3 4" xfId="374"/>
    <cellStyle name="Normal 4 2 3 4 2" xfId="1020"/>
    <cellStyle name="Normal 4 2 3 4 3" xfId="1371"/>
    <cellStyle name="Normal 4 2 3 4 4" xfId="1806"/>
    <cellStyle name="Normal 4 2 3 4 5" xfId="2339"/>
    <cellStyle name="Normal 4 2 3 4 6" xfId="2867"/>
    <cellStyle name="Normal 4 2 3 4 7" xfId="3395"/>
    <cellStyle name="Normal 4 2 3 4 8" xfId="3923"/>
    <cellStyle name="Normal 4 2 3 5" xfId="632"/>
    <cellStyle name="Normal 4 2 3 5 2" xfId="1455"/>
    <cellStyle name="Normal 4 2 3 5 3" xfId="1890"/>
    <cellStyle name="Normal 4 2 3 5 4" xfId="2423"/>
    <cellStyle name="Normal 4 2 3 5 5" xfId="2951"/>
    <cellStyle name="Normal 4 2 3 5 6" xfId="3479"/>
    <cellStyle name="Normal 4 2 3 5 7" xfId="4007"/>
    <cellStyle name="Normal 4 2 3 6" xfId="753"/>
    <cellStyle name="Normal 4 2 3 6 2" xfId="4184"/>
    <cellStyle name="Normal 4 2 3 7" xfId="1104"/>
    <cellStyle name="Normal 4 2 3 8" xfId="1539"/>
    <cellStyle name="Normal 4 2 3 9" xfId="2072"/>
    <cellStyle name="Normal 4 2 4" xfId="97"/>
    <cellStyle name="Normal 4 2 4 10" xfId="2608"/>
    <cellStyle name="Normal 4 2 4 11" xfId="3136"/>
    <cellStyle name="Normal 4 2 4 12" xfId="3664"/>
    <cellStyle name="Normal 4 2 4 2" xfId="192"/>
    <cellStyle name="Normal 4 2 4 2 2" xfId="467"/>
    <cellStyle name="Normal 4 2 4 2 2 2" xfId="1988"/>
    <cellStyle name="Normal 4 2 4 2 2 3" xfId="2521"/>
    <cellStyle name="Normal 4 2 4 2 2 4" xfId="3049"/>
    <cellStyle name="Normal 4 2 4 2 2 5" xfId="3577"/>
    <cellStyle name="Normal 4 2 4 2 2 6" xfId="4105"/>
    <cellStyle name="Normal 4 2 4 2 3" xfId="941"/>
    <cellStyle name="Normal 4 2 4 2 4" xfId="1292"/>
    <cellStyle name="Normal 4 2 4 2 5" xfId="1727"/>
    <cellStyle name="Normal 4 2 4 2 6" xfId="2260"/>
    <cellStyle name="Normal 4 2 4 2 7" xfId="2788"/>
    <cellStyle name="Normal 4 2 4 2 8" xfId="3316"/>
    <cellStyle name="Normal 4 2 4 2 9" xfId="3844"/>
    <cellStyle name="Normal 4 2 4 3" xfId="289"/>
    <cellStyle name="Normal 4 2 4 3 2" xfId="552"/>
    <cellStyle name="Normal 4 2 4 3 3" xfId="850"/>
    <cellStyle name="Normal 4 2 4 3 4" xfId="1201"/>
    <cellStyle name="Normal 4 2 4 3 5" xfId="1636"/>
    <cellStyle name="Normal 4 2 4 3 6" xfId="2169"/>
    <cellStyle name="Normal 4 2 4 3 7" xfId="2697"/>
    <cellStyle name="Normal 4 2 4 3 8" xfId="3225"/>
    <cellStyle name="Normal 4 2 4 3 9" xfId="3753"/>
    <cellStyle name="Normal 4 2 4 4" xfId="382"/>
    <cellStyle name="Normal 4 2 4 4 2" xfId="1028"/>
    <cellStyle name="Normal 4 2 4 4 3" xfId="1379"/>
    <cellStyle name="Normal 4 2 4 4 4" xfId="1814"/>
    <cellStyle name="Normal 4 2 4 4 5" xfId="2347"/>
    <cellStyle name="Normal 4 2 4 4 6" xfId="2875"/>
    <cellStyle name="Normal 4 2 4 4 7" xfId="3403"/>
    <cellStyle name="Normal 4 2 4 4 8" xfId="3931"/>
    <cellStyle name="Normal 4 2 4 5" xfId="640"/>
    <cellStyle name="Normal 4 2 4 5 2" xfId="1463"/>
    <cellStyle name="Normal 4 2 4 5 3" xfId="1898"/>
    <cellStyle name="Normal 4 2 4 5 4" xfId="2431"/>
    <cellStyle name="Normal 4 2 4 5 5" xfId="2959"/>
    <cellStyle name="Normal 4 2 4 5 6" xfId="3487"/>
    <cellStyle name="Normal 4 2 4 5 7" xfId="4015"/>
    <cellStyle name="Normal 4 2 4 6" xfId="761"/>
    <cellStyle name="Normal 4 2 4 6 2" xfId="4192"/>
    <cellStyle name="Normal 4 2 4 7" xfId="1112"/>
    <cellStyle name="Normal 4 2 4 8" xfId="1547"/>
    <cellStyle name="Normal 4 2 4 9" xfId="2080"/>
    <cellStyle name="Normal 4 2 5" xfId="105"/>
    <cellStyle name="Normal 4 2 5 10" xfId="2616"/>
    <cellStyle name="Normal 4 2 5 11" xfId="3144"/>
    <cellStyle name="Normal 4 2 5 12" xfId="3672"/>
    <cellStyle name="Normal 4 2 5 2" xfId="200"/>
    <cellStyle name="Normal 4 2 5 2 2" xfId="475"/>
    <cellStyle name="Normal 4 2 5 2 2 2" xfId="1996"/>
    <cellStyle name="Normal 4 2 5 2 2 3" xfId="2529"/>
    <cellStyle name="Normal 4 2 5 2 2 4" xfId="3057"/>
    <cellStyle name="Normal 4 2 5 2 2 5" xfId="3585"/>
    <cellStyle name="Normal 4 2 5 2 2 6" xfId="4113"/>
    <cellStyle name="Normal 4 2 5 2 3" xfId="949"/>
    <cellStyle name="Normal 4 2 5 2 4" xfId="1300"/>
    <cellStyle name="Normal 4 2 5 2 5" xfId="1735"/>
    <cellStyle name="Normal 4 2 5 2 6" xfId="2268"/>
    <cellStyle name="Normal 4 2 5 2 7" xfId="2796"/>
    <cellStyle name="Normal 4 2 5 2 8" xfId="3324"/>
    <cellStyle name="Normal 4 2 5 2 9" xfId="3852"/>
    <cellStyle name="Normal 4 2 5 3" xfId="297"/>
    <cellStyle name="Normal 4 2 5 3 2" xfId="560"/>
    <cellStyle name="Normal 4 2 5 3 3" xfId="858"/>
    <cellStyle name="Normal 4 2 5 3 4" xfId="1209"/>
    <cellStyle name="Normal 4 2 5 3 5" xfId="1644"/>
    <cellStyle name="Normal 4 2 5 3 6" xfId="2177"/>
    <cellStyle name="Normal 4 2 5 3 7" xfId="2705"/>
    <cellStyle name="Normal 4 2 5 3 8" xfId="3233"/>
    <cellStyle name="Normal 4 2 5 3 9" xfId="3761"/>
    <cellStyle name="Normal 4 2 5 4" xfId="390"/>
    <cellStyle name="Normal 4 2 5 4 2" xfId="1036"/>
    <cellStyle name="Normal 4 2 5 4 3" xfId="1387"/>
    <cellStyle name="Normal 4 2 5 4 4" xfId="1822"/>
    <cellStyle name="Normal 4 2 5 4 5" xfId="2355"/>
    <cellStyle name="Normal 4 2 5 4 6" xfId="2883"/>
    <cellStyle name="Normal 4 2 5 4 7" xfId="3411"/>
    <cellStyle name="Normal 4 2 5 4 8" xfId="3939"/>
    <cellStyle name="Normal 4 2 5 5" xfId="648"/>
    <cellStyle name="Normal 4 2 5 5 2" xfId="1471"/>
    <cellStyle name="Normal 4 2 5 5 3" xfId="1906"/>
    <cellStyle name="Normal 4 2 5 5 4" xfId="2439"/>
    <cellStyle name="Normal 4 2 5 5 5" xfId="2967"/>
    <cellStyle name="Normal 4 2 5 5 6" xfId="3495"/>
    <cellStyle name="Normal 4 2 5 5 7" xfId="4023"/>
    <cellStyle name="Normal 4 2 5 6" xfId="769"/>
    <cellStyle name="Normal 4 2 5 6 2" xfId="4200"/>
    <cellStyle name="Normal 4 2 5 7" xfId="1120"/>
    <cellStyle name="Normal 4 2 5 8" xfId="1555"/>
    <cellStyle name="Normal 4 2 5 9" xfId="2088"/>
    <cellStyle name="Normal 4 2 6" xfId="113"/>
    <cellStyle name="Normal 4 2 6 10" xfId="2624"/>
    <cellStyle name="Normal 4 2 6 11" xfId="3152"/>
    <cellStyle name="Normal 4 2 6 12" xfId="3680"/>
    <cellStyle name="Normal 4 2 6 2" xfId="208"/>
    <cellStyle name="Normal 4 2 6 2 2" xfId="483"/>
    <cellStyle name="Normal 4 2 6 2 2 2" xfId="2004"/>
    <cellStyle name="Normal 4 2 6 2 2 3" xfId="2537"/>
    <cellStyle name="Normal 4 2 6 2 2 4" xfId="3065"/>
    <cellStyle name="Normal 4 2 6 2 2 5" xfId="3593"/>
    <cellStyle name="Normal 4 2 6 2 2 6" xfId="4121"/>
    <cellStyle name="Normal 4 2 6 2 3" xfId="957"/>
    <cellStyle name="Normal 4 2 6 2 4" xfId="1308"/>
    <cellStyle name="Normal 4 2 6 2 5" xfId="1743"/>
    <cellStyle name="Normal 4 2 6 2 6" xfId="2276"/>
    <cellStyle name="Normal 4 2 6 2 7" xfId="2804"/>
    <cellStyle name="Normal 4 2 6 2 8" xfId="3332"/>
    <cellStyle name="Normal 4 2 6 2 9" xfId="3860"/>
    <cellStyle name="Normal 4 2 6 3" xfId="305"/>
    <cellStyle name="Normal 4 2 6 3 2" xfId="568"/>
    <cellStyle name="Normal 4 2 6 3 3" xfId="866"/>
    <cellStyle name="Normal 4 2 6 3 4" xfId="1217"/>
    <cellStyle name="Normal 4 2 6 3 5" xfId="1652"/>
    <cellStyle name="Normal 4 2 6 3 6" xfId="2185"/>
    <cellStyle name="Normal 4 2 6 3 7" xfId="2713"/>
    <cellStyle name="Normal 4 2 6 3 8" xfId="3241"/>
    <cellStyle name="Normal 4 2 6 3 9" xfId="3769"/>
    <cellStyle name="Normal 4 2 6 4" xfId="398"/>
    <cellStyle name="Normal 4 2 6 4 2" xfId="1044"/>
    <cellStyle name="Normal 4 2 6 4 3" xfId="1395"/>
    <cellStyle name="Normal 4 2 6 4 4" xfId="1830"/>
    <cellStyle name="Normal 4 2 6 4 5" xfId="2363"/>
    <cellStyle name="Normal 4 2 6 4 6" xfId="2891"/>
    <cellStyle name="Normal 4 2 6 4 7" xfId="3419"/>
    <cellStyle name="Normal 4 2 6 4 8" xfId="3947"/>
    <cellStyle name="Normal 4 2 6 5" xfId="656"/>
    <cellStyle name="Normal 4 2 6 5 2" xfId="1479"/>
    <cellStyle name="Normal 4 2 6 5 3" xfId="1914"/>
    <cellStyle name="Normal 4 2 6 5 4" xfId="2447"/>
    <cellStyle name="Normal 4 2 6 5 5" xfId="2975"/>
    <cellStyle name="Normal 4 2 6 5 6" xfId="3503"/>
    <cellStyle name="Normal 4 2 6 5 7" xfId="4031"/>
    <cellStyle name="Normal 4 2 6 6" xfId="777"/>
    <cellStyle name="Normal 4 2 6 6 2" xfId="4208"/>
    <cellStyle name="Normal 4 2 6 7" xfId="1128"/>
    <cellStyle name="Normal 4 2 6 8" xfId="1563"/>
    <cellStyle name="Normal 4 2 6 9" xfId="2096"/>
    <cellStyle name="Normal 4 2 7" xfId="53"/>
    <cellStyle name="Normal 4 2 7 10" xfId="2564"/>
    <cellStyle name="Normal 4 2 7 11" xfId="3092"/>
    <cellStyle name="Normal 4 2 7 12" xfId="3620"/>
    <cellStyle name="Normal 4 2 7 2" xfId="148"/>
    <cellStyle name="Normal 4 2 7 2 2" xfId="423"/>
    <cellStyle name="Normal 4 2 7 2 2 2" xfId="1944"/>
    <cellStyle name="Normal 4 2 7 2 2 3" xfId="2477"/>
    <cellStyle name="Normal 4 2 7 2 2 4" xfId="3005"/>
    <cellStyle name="Normal 4 2 7 2 2 5" xfId="3533"/>
    <cellStyle name="Normal 4 2 7 2 2 6" xfId="4061"/>
    <cellStyle name="Normal 4 2 7 2 3" xfId="897"/>
    <cellStyle name="Normal 4 2 7 2 4" xfId="1248"/>
    <cellStyle name="Normal 4 2 7 2 5" xfId="1683"/>
    <cellStyle name="Normal 4 2 7 2 6" xfId="2216"/>
    <cellStyle name="Normal 4 2 7 2 7" xfId="2744"/>
    <cellStyle name="Normal 4 2 7 2 8" xfId="3272"/>
    <cellStyle name="Normal 4 2 7 2 9" xfId="3800"/>
    <cellStyle name="Normal 4 2 7 3" xfId="245"/>
    <cellStyle name="Normal 4 2 7 3 2" xfId="508"/>
    <cellStyle name="Normal 4 2 7 3 3" xfId="806"/>
    <cellStyle name="Normal 4 2 7 3 4" xfId="1157"/>
    <cellStyle name="Normal 4 2 7 3 5" xfId="1592"/>
    <cellStyle name="Normal 4 2 7 3 6" xfId="2125"/>
    <cellStyle name="Normal 4 2 7 3 7" xfId="2653"/>
    <cellStyle name="Normal 4 2 7 3 8" xfId="3181"/>
    <cellStyle name="Normal 4 2 7 3 9" xfId="3709"/>
    <cellStyle name="Normal 4 2 7 4" xfId="338"/>
    <cellStyle name="Normal 4 2 7 4 2" xfId="984"/>
    <cellStyle name="Normal 4 2 7 4 3" xfId="1335"/>
    <cellStyle name="Normal 4 2 7 4 4" xfId="1770"/>
    <cellStyle name="Normal 4 2 7 4 5" xfId="2303"/>
    <cellStyle name="Normal 4 2 7 4 6" xfId="2831"/>
    <cellStyle name="Normal 4 2 7 4 7" xfId="3359"/>
    <cellStyle name="Normal 4 2 7 4 8" xfId="3887"/>
    <cellStyle name="Normal 4 2 7 5" xfId="596"/>
    <cellStyle name="Normal 4 2 7 5 2" xfId="1419"/>
    <cellStyle name="Normal 4 2 7 5 3" xfId="1854"/>
    <cellStyle name="Normal 4 2 7 5 4" xfId="2387"/>
    <cellStyle name="Normal 4 2 7 5 5" xfId="2915"/>
    <cellStyle name="Normal 4 2 7 5 6" xfId="3443"/>
    <cellStyle name="Normal 4 2 7 5 7" xfId="3971"/>
    <cellStyle name="Normal 4 2 7 6" xfId="717"/>
    <cellStyle name="Normal 4 2 7 6 2" xfId="4148"/>
    <cellStyle name="Normal 4 2 7 7" xfId="1068"/>
    <cellStyle name="Normal 4 2 7 8" xfId="1503"/>
    <cellStyle name="Normal 4 2 7 9" xfId="2036"/>
    <cellStyle name="Normal 4 2 8" xfId="140"/>
    <cellStyle name="Normal 4 2 8 2" xfId="415"/>
    <cellStyle name="Normal 4 2 8 2 2" xfId="1936"/>
    <cellStyle name="Normal 4 2 8 2 3" xfId="2469"/>
    <cellStyle name="Normal 4 2 8 2 4" xfId="2997"/>
    <cellStyle name="Normal 4 2 8 2 5" xfId="3525"/>
    <cellStyle name="Normal 4 2 8 2 6" xfId="4053"/>
    <cellStyle name="Normal 4 2 8 3" xfId="889"/>
    <cellStyle name="Normal 4 2 8 4" xfId="1240"/>
    <cellStyle name="Normal 4 2 8 5" xfId="1675"/>
    <cellStyle name="Normal 4 2 8 6" xfId="2208"/>
    <cellStyle name="Normal 4 2 8 7" xfId="2736"/>
    <cellStyle name="Normal 4 2 8 8" xfId="3264"/>
    <cellStyle name="Normal 4 2 8 9" xfId="3792"/>
    <cellStyle name="Normal 4 2 9" xfId="237"/>
    <cellStyle name="Normal 4 2 9 2" xfId="500"/>
    <cellStyle name="Normal 4 2 9 3" xfId="798"/>
    <cellStyle name="Normal 4 2 9 4" xfId="1149"/>
    <cellStyle name="Normal 4 2 9 5" xfId="1584"/>
    <cellStyle name="Normal 4 2 9 6" xfId="2117"/>
    <cellStyle name="Normal 4 2 9 7" xfId="2645"/>
    <cellStyle name="Normal 4 2 9 8" xfId="3173"/>
    <cellStyle name="Normal 4 2 9 9" xfId="3701"/>
    <cellStyle name="Normal 4 20" xfId="705"/>
    <cellStyle name="Normal 4 20 2" xfId="4136"/>
    <cellStyle name="Normal 4 21" xfId="1056"/>
    <cellStyle name="Normal 4 22" xfId="1491"/>
    <cellStyle name="Normal 4 23" xfId="2024"/>
    <cellStyle name="Normal 4 24" xfId="2552"/>
    <cellStyle name="Normal 4 25" xfId="3080"/>
    <cellStyle name="Normal 4 26" xfId="3608"/>
    <cellStyle name="Normal 4 3" xfId="57"/>
    <cellStyle name="Normal 4 3 10" xfId="2568"/>
    <cellStyle name="Normal 4 3 11" xfId="3096"/>
    <cellStyle name="Normal 4 3 12" xfId="3624"/>
    <cellStyle name="Normal 4 3 2" xfId="152"/>
    <cellStyle name="Normal 4 3 2 2" xfId="427"/>
    <cellStyle name="Normal 4 3 2 2 2" xfId="1948"/>
    <cellStyle name="Normal 4 3 2 2 3" xfId="2481"/>
    <cellStyle name="Normal 4 3 2 2 4" xfId="3009"/>
    <cellStyle name="Normal 4 3 2 2 5" xfId="3537"/>
    <cellStyle name="Normal 4 3 2 2 6" xfId="4065"/>
    <cellStyle name="Normal 4 3 2 3" xfId="901"/>
    <cellStyle name="Normal 4 3 2 4" xfId="1252"/>
    <cellStyle name="Normal 4 3 2 5" xfId="1687"/>
    <cellStyle name="Normal 4 3 2 6" xfId="2220"/>
    <cellStyle name="Normal 4 3 2 7" xfId="2748"/>
    <cellStyle name="Normal 4 3 2 8" xfId="3276"/>
    <cellStyle name="Normal 4 3 2 9" xfId="3804"/>
    <cellStyle name="Normal 4 3 3" xfId="249"/>
    <cellStyle name="Normal 4 3 3 2" xfId="512"/>
    <cellStyle name="Normal 4 3 3 3" xfId="810"/>
    <cellStyle name="Normal 4 3 3 4" xfId="1161"/>
    <cellStyle name="Normal 4 3 3 5" xfId="1596"/>
    <cellStyle name="Normal 4 3 3 6" xfId="2129"/>
    <cellStyle name="Normal 4 3 3 7" xfId="2657"/>
    <cellStyle name="Normal 4 3 3 8" xfId="3185"/>
    <cellStyle name="Normal 4 3 3 9" xfId="3713"/>
    <cellStyle name="Normal 4 3 4" xfId="342"/>
    <cellStyle name="Normal 4 3 4 2" xfId="988"/>
    <cellStyle name="Normal 4 3 4 3" xfId="1339"/>
    <cellStyle name="Normal 4 3 4 4" xfId="1774"/>
    <cellStyle name="Normal 4 3 4 5" xfId="2307"/>
    <cellStyle name="Normal 4 3 4 6" xfId="2835"/>
    <cellStyle name="Normal 4 3 4 7" xfId="3363"/>
    <cellStyle name="Normal 4 3 4 8" xfId="3891"/>
    <cellStyle name="Normal 4 3 5" xfId="600"/>
    <cellStyle name="Normal 4 3 5 2" xfId="1423"/>
    <cellStyle name="Normal 4 3 5 3" xfId="1858"/>
    <cellStyle name="Normal 4 3 5 4" xfId="2391"/>
    <cellStyle name="Normal 4 3 5 5" xfId="2919"/>
    <cellStyle name="Normal 4 3 5 6" xfId="3447"/>
    <cellStyle name="Normal 4 3 5 7" xfId="3975"/>
    <cellStyle name="Normal 4 3 6" xfId="721"/>
    <cellStyle name="Normal 4 3 6 2" xfId="4152"/>
    <cellStyle name="Normal 4 3 7" xfId="1072"/>
    <cellStyle name="Normal 4 3 8" xfId="1507"/>
    <cellStyle name="Normal 4 3 9" xfId="2040"/>
    <cellStyle name="Normal 4 4" xfId="61"/>
    <cellStyle name="Normal 4 4 10" xfId="2572"/>
    <cellStyle name="Normal 4 4 11" xfId="3100"/>
    <cellStyle name="Normal 4 4 12" xfId="3628"/>
    <cellStyle name="Normal 4 4 2" xfId="156"/>
    <cellStyle name="Normal 4 4 2 2" xfId="431"/>
    <cellStyle name="Normal 4 4 2 2 2" xfId="1952"/>
    <cellStyle name="Normal 4 4 2 2 3" xfId="2485"/>
    <cellStyle name="Normal 4 4 2 2 4" xfId="3013"/>
    <cellStyle name="Normal 4 4 2 2 5" xfId="3541"/>
    <cellStyle name="Normal 4 4 2 2 6" xfId="4069"/>
    <cellStyle name="Normal 4 4 2 3" xfId="905"/>
    <cellStyle name="Normal 4 4 2 4" xfId="1256"/>
    <cellStyle name="Normal 4 4 2 5" xfId="1691"/>
    <cellStyle name="Normal 4 4 2 6" xfId="2224"/>
    <cellStyle name="Normal 4 4 2 7" xfId="2752"/>
    <cellStyle name="Normal 4 4 2 8" xfId="3280"/>
    <cellStyle name="Normal 4 4 2 9" xfId="3808"/>
    <cellStyle name="Normal 4 4 3" xfId="253"/>
    <cellStyle name="Normal 4 4 3 2" xfId="516"/>
    <cellStyle name="Normal 4 4 3 3" xfId="814"/>
    <cellStyle name="Normal 4 4 3 4" xfId="1165"/>
    <cellStyle name="Normal 4 4 3 5" xfId="1600"/>
    <cellStyle name="Normal 4 4 3 6" xfId="2133"/>
    <cellStyle name="Normal 4 4 3 7" xfId="2661"/>
    <cellStyle name="Normal 4 4 3 8" xfId="3189"/>
    <cellStyle name="Normal 4 4 3 9" xfId="3717"/>
    <cellStyle name="Normal 4 4 4" xfId="346"/>
    <cellStyle name="Normal 4 4 4 2" xfId="992"/>
    <cellStyle name="Normal 4 4 4 3" xfId="1343"/>
    <cellStyle name="Normal 4 4 4 4" xfId="1778"/>
    <cellStyle name="Normal 4 4 4 5" xfId="2311"/>
    <cellStyle name="Normal 4 4 4 6" xfId="2839"/>
    <cellStyle name="Normal 4 4 4 7" xfId="3367"/>
    <cellStyle name="Normal 4 4 4 8" xfId="3895"/>
    <cellStyle name="Normal 4 4 5" xfId="604"/>
    <cellStyle name="Normal 4 4 5 2" xfId="1427"/>
    <cellStyle name="Normal 4 4 5 3" xfId="1862"/>
    <cellStyle name="Normal 4 4 5 4" xfId="2395"/>
    <cellStyle name="Normal 4 4 5 5" xfId="2923"/>
    <cellStyle name="Normal 4 4 5 6" xfId="3451"/>
    <cellStyle name="Normal 4 4 5 7" xfId="3979"/>
    <cellStyle name="Normal 4 4 6" xfId="725"/>
    <cellStyle name="Normal 4 4 6 2" xfId="4156"/>
    <cellStyle name="Normal 4 4 7" xfId="1076"/>
    <cellStyle name="Normal 4 4 8" xfId="1511"/>
    <cellStyle name="Normal 4 4 9" xfId="2044"/>
    <cellStyle name="Normal 4 5" xfId="65"/>
    <cellStyle name="Normal 4 5 10" xfId="2576"/>
    <cellStyle name="Normal 4 5 11" xfId="3104"/>
    <cellStyle name="Normal 4 5 12" xfId="3632"/>
    <cellStyle name="Normal 4 5 2" xfId="160"/>
    <cellStyle name="Normal 4 5 2 2" xfId="435"/>
    <cellStyle name="Normal 4 5 2 2 2" xfId="1956"/>
    <cellStyle name="Normal 4 5 2 2 3" xfId="2489"/>
    <cellStyle name="Normal 4 5 2 2 4" xfId="3017"/>
    <cellStyle name="Normal 4 5 2 2 5" xfId="3545"/>
    <cellStyle name="Normal 4 5 2 2 6" xfId="4073"/>
    <cellStyle name="Normal 4 5 2 3" xfId="909"/>
    <cellStyle name="Normal 4 5 2 4" xfId="1260"/>
    <cellStyle name="Normal 4 5 2 5" xfId="1695"/>
    <cellStyle name="Normal 4 5 2 6" xfId="2228"/>
    <cellStyle name="Normal 4 5 2 7" xfId="2756"/>
    <cellStyle name="Normal 4 5 2 8" xfId="3284"/>
    <cellStyle name="Normal 4 5 2 9" xfId="3812"/>
    <cellStyle name="Normal 4 5 3" xfId="257"/>
    <cellStyle name="Normal 4 5 3 2" xfId="520"/>
    <cellStyle name="Normal 4 5 3 3" xfId="818"/>
    <cellStyle name="Normal 4 5 3 4" xfId="1169"/>
    <cellStyle name="Normal 4 5 3 5" xfId="1604"/>
    <cellStyle name="Normal 4 5 3 6" xfId="2137"/>
    <cellStyle name="Normal 4 5 3 7" xfId="2665"/>
    <cellStyle name="Normal 4 5 3 8" xfId="3193"/>
    <cellStyle name="Normal 4 5 3 9" xfId="3721"/>
    <cellStyle name="Normal 4 5 4" xfId="350"/>
    <cellStyle name="Normal 4 5 4 2" xfId="996"/>
    <cellStyle name="Normal 4 5 4 3" xfId="1347"/>
    <cellStyle name="Normal 4 5 4 4" xfId="1782"/>
    <cellStyle name="Normal 4 5 4 5" xfId="2315"/>
    <cellStyle name="Normal 4 5 4 6" xfId="2843"/>
    <cellStyle name="Normal 4 5 4 7" xfId="3371"/>
    <cellStyle name="Normal 4 5 4 8" xfId="3899"/>
    <cellStyle name="Normal 4 5 5" xfId="608"/>
    <cellStyle name="Normal 4 5 5 2" xfId="1431"/>
    <cellStyle name="Normal 4 5 5 3" xfId="1866"/>
    <cellStyle name="Normal 4 5 5 4" xfId="2399"/>
    <cellStyle name="Normal 4 5 5 5" xfId="2927"/>
    <cellStyle name="Normal 4 5 5 6" xfId="3455"/>
    <cellStyle name="Normal 4 5 5 7" xfId="3983"/>
    <cellStyle name="Normal 4 5 6" xfId="729"/>
    <cellStyle name="Normal 4 5 6 2" xfId="4160"/>
    <cellStyle name="Normal 4 5 7" xfId="1080"/>
    <cellStyle name="Normal 4 5 8" xfId="1515"/>
    <cellStyle name="Normal 4 5 9" xfId="2048"/>
    <cellStyle name="Normal 4 6" xfId="69"/>
    <cellStyle name="Normal 4 6 10" xfId="2580"/>
    <cellStyle name="Normal 4 6 11" xfId="3108"/>
    <cellStyle name="Normal 4 6 12" xfId="3636"/>
    <cellStyle name="Normal 4 6 2" xfId="164"/>
    <cellStyle name="Normal 4 6 2 2" xfId="439"/>
    <cellStyle name="Normal 4 6 2 2 2" xfId="1960"/>
    <cellStyle name="Normal 4 6 2 2 3" xfId="2493"/>
    <cellStyle name="Normal 4 6 2 2 4" xfId="3021"/>
    <cellStyle name="Normal 4 6 2 2 5" xfId="3549"/>
    <cellStyle name="Normal 4 6 2 2 6" xfId="4077"/>
    <cellStyle name="Normal 4 6 2 3" xfId="913"/>
    <cellStyle name="Normal 4 6 2 4" xfId="1264"/>
    <cellStyle name="Normal 4 6 2 5" xfId="1699"/>
    <cellStyle name="Normal 4 6 2 6" xfId="2232"/>
    <cellStyle name="Normal 4 6 2 7" xfId="2760"/>
    <cellStyle name="Normal 4 6 2 8" xfId="3288"/>
    <cellStyle name="Normal 4 6 2 9" xfId="3816"/>
    <cellStyle name="Normal 4 6 3" xfId="261"/>
    <cellStyle name="Normal 4 6 3 2" xfId="524"/>
    <cellStyle name="Normal 4 6 3 3" xfId="822"/>
    <cellStyle name="Normal 4 6 3 4" xfId="1173"/>
    <cellStyle name="Normal 4 6 3 5" xfId="1608"/>
    <cellStyle name="Normal 4 6 3 6" xfId="2141"/>
    <cellStyle name="Normal 4 6 3 7" xfId="2669"/>
    <cellStyle name="Normal 4 6 3 8" xfId="3197"/>
    <cellStyle name="Normal 4 6 3 9" xfId="3725"/>
    <cellStyle name="Normal 4 6 4" xfId="354"/>
    <cellStyle name="Normal 4 6 4 2" xfId="1000"/>
    <cellStyle name="Normal 4 6 4 3" xfId="1351"/>
    <cellStyle name="Normal 4 6 4 4" xfId="1786"/>
    <cellStyle name="Normal 4 6 4 5" xfId="2319"/>
    <cellStyle name="Normal 4 6 4 6" xfId="2847"/>
    <cellStyle name="Normal 4 6 4 7" xfId="3375"/>
    <cellStyle name="Normal 4 6 4 8" xfId="3903"/>
    <cellStyle name="Normal 4 6 5" xfId="612"/>
    <cellStyle name="Normal 4 6 5 2" xfId="1435"/>
    <cellStyle name="Normal 4 6 5 3" xfId="1870"/>
    <cellStyle name="Normal 4 6 5 4" xfId="2403"/>
    <cellStyle name="Normal 4 6 5 5" xfId="2931"/>
    <cellStyle name="Normal 4 6 5 6" xfId="3459"/>
    <cellStyle name="Normal 4 6 5 7" xfId="3987"/>
    <cellStyle name="Normal 4 6 6" xfId="733"/>
    <cellStyle name="Normal 4 6 6 2" xfId="4164"/>
    <cellStyle name="Normal 4 6 7" xfId="1084"/>
    <cellStyle name="Normal 4 6 8" xfId="1519"/>
    <cellStyle name="Normal 4 6 9" xfId="2052"/>
    <cellStyle name="Normal 4 7" xfId="73"/>
    <cellStyle name="Normal 4 7 10" xfId="2584"/>
    <cellStyle name="Normal 4 7 11" xfId="3112"/>
    <cellStyle name="Normal 4 7 12" xfId="3640"/>
    <cellStyle name="Normal 4 7 2" xfId="168"/>
    <cellStyle name="Normal 4 7 2 2" xfId="443"/>
    <cellStyle name="Normal 4 7 2 2 2" xfId="1964"/>
    <cellStyle name="Normal 4 7 2 2 3" xfId="2497"/>
    <cellStyle name="Normal 4 7 2 2 4" xfId="3025"/>
    <cellStyle name="Normal 4 7 2 2 5" xfId="3553"/>
    <cellStyle name="Normal 4 7 2 2 6" xfId="4081"/>
    <cellStyle name="Normal 4 7 2 3" xfId="917"/>
    <cellStyle name="Normal 4 7 2 4" xfId="1268"/>
    <cellStyle name="Normal 4 7 2 5" xfId="1703"/>
    <cellStyle name="Normal 4 7 2 6" xfId="2236"/>
    <cellStyle name="Normal 4 7 2 7" xfId="2764"/>
    <cellStyle name="Normal 4 7 2 8" xfId="3292"/>
    <cellStyle name="Normal 4 7 2 9" xfId="3820"/>
    <cellStyle name="Normal 4 7 3" xfId="265"/>
    <cellStyle name="Normal 4 7 3 2" xfId="528"/>
    <cellStyle name="Normal 4 7 3 3" xfId="826"/>
    <cellStyle name="Normal 4 7 3 4" xfId="1177"/>
    <cellStyle name="Normal 4 7 3 5" xfId="1612"/>
    <cellStyle name="Normal 4 7 3 6" xfId="2145"/>
    <cellStyle name="Normal 4 7 3 7" xfId="2673"/>
    <cellStyle name="Normal 4 7 3 8" xfId="3201"/>
    <cellStyle name="Normal 4 7 3 9" xfId="3729"/>
    <cellStyle name="Normal 4 7 4" xfId="358"/>
    <cellStyle name="Normal 4 7 4 2" xfId="1004"/>
    <cellStyle name="Normal 4 7 4 3" xfId="1355"/>
    <cellStyle name="Normal 4 7 4 4" xfId="1790"/>
    <cellStyle name="Normal 4 7 4 5" xfId="2323"/>
    <cellStyle name="Normal 4 7 4 6" xfId="2851"/>
    <cellStyle name="Normal 4 7 4 7" xfId="3379"/>
    <cellStyle name="Normal 4 7 4 8" xfId="3907"/>
    <cellStyle name="Normal 4 7 5" xfId="616"/>
    <cellStyle name="Normal 4 7 5 2" xfId="1439"/>
    <cellStyle name="Normal 4 7 5 3" xfId="1874"/>
    <cellStyle name="Normal 4 7 5 4" xfId="2407"/>
    <cellStyle name="Normal 4 7 5 5" xfId="2935"/>
    <cellStyle name="Normal 4 7 5 6" xfId="3463"/>
    <cellStyle name="Normal 4 7 5 7" xfId="3991"/>
    <cellStyle name="Normal 4 7 6" xfId="737"/>
    <cellStyle name="Normal 4 7 6 2" xfId="4168"/>
    <cellStyle name="Normal 4 7 7" xfId="1088"/>
    <cellStyle name="Normal 4 7 8" xfId="1523"/>
    <cellStyle name="Normal 4 7 9" xfId="2056"/>
    <cellStyle name="Normal 4 8" xfId="77"/>
    <cellStyle name="Normal 4 8 10" xfId="2588"/>
    <cellStyle name="Normal 4 8 11" xfId="3116"/>
    <cellStyle name="Normal 4 8 12" xfId="3644"/>
    <cellStyle name="Normal 4 8 2" xfId="172"/>
    <cellStyle name="Normal 4 8 2 2" xfId="447"/>
    <cellStyle name="Normal 4 8 2 2 2" xfId="1968"/>
    <cellStyle name="Normal 4 8 2 2 3" xfId="2501"/>
    <cellStyle name="Normal 4 8 2 2 4" xfId="3029"/>
    <cellStyle name="Normal 4 8 2 2 5" xfId="3557"/>
    <cellStyle name="Normal 4 8 2 2 6" xfId="4085"/>
    <cellStyle name="Normal 4 8 2 3" xfId="921"/>
    <cellStyle name="Normal 4 8 2 4" xfId="1272"/>
    <cellStyle name="Normal 4 8 2 5" xfId="1707"/>
    <cellStyle name="Normal 4 8 2 6" xfId="2240"/>
    <cellStyle name="Normal 4 8 2 7" xfId="2768"/>
    <cellStyle name="Normal 4 8 2 8" xfId="3296"/>
    <cellStyle name="Normal 4 8 2 9" xfId="3824"/>
    <cellStyle name="Normal 4 8 3" xfId="269"/>
    <cellStyle name="Normal 4 8 3 2" xfId="532"/>
    <cellStyle name="Normal 4 8 3 3" xfId="830"/>
    <cellStyle name="Normal 4 8 3 4" xfId="1181"/>
    <cellStyle name="Normal 4 8 3 5" xfId="1616"/>
    <cellStyle name="Normal 4 8 3 6" xfId="2149"/>
    <cellStyle name="Normal 4 8 3 7" xfId="2677"/>
    <cellStyle name="Normal 4 8 3 8" xfId="3205"/>
    <cellStyle name="Normal 4 8 3 9" xfId="3733"/>
    <cellStyle name="Normal 4 8 4" xfId="362"/>
    <cellStyle name="Normal 4 8 4 2" xfId="1008"/>
    <cellStyle name="Normal 4 8 4 3" xfId="1359"/>
    <cellStyle name="Normal 4 8 4 4" xfId="1794"/>
    <cellStyle name="Normal 4 8 4 5" xfId="2327"/>
    <cellStyle name="Normal 4 8 4 6" xfId="2855"/>
    <cellStyle name="Normal 4 8 4 7" xfId="3383"/>
    <cellStyle name="Normal 4 8 4 8" xfId="3911"/>
    <cellStyle name="Normal 4 8 5" xfId="620"/>
    <cellStyle name="Normal 4 8 5 2" xfId="1443"/>
    <cellStyle name="Normal 4 8 5 3" xfId="1878"/>
    <cellStyle name="Normal 4 8 5 4" xfId="2411"/>
    <cellStyle name="Normal 4 8 5 5" xfId="2939"/>
    <cellStyle name="Normal 4 8 5 6" xfId="3467"/>
    <cellStyle name="Normal 4 8 5 7" xfId="3995"/>
    <cellStyle name="Normal 4 8 6" xfId="741"/>
    <cellStyle name="Normal 4 8 6 2" xfId="4172"/>
    <cellStyle name="Normal 4 8 7" xfId="1092"/>
    <cellStyle name="Normal 4 8 8" xfId="1527"/>
    <cellStyle name="Normal 4 8 9" xfId="2060"/>
    <cellStyle name="Normal 4 9" xfId="85"/>
    <cellStyle name="Normal 4 9 10" xfId="2596"/>
    <cellStyle name="Normal 4 9 11" xfId="3124"/>
    <cellStyle name="Normal 4 9 12" xfId="3652"/>
    <cellStyle name="Normal 4 9 2" xfId="180"/>
    <cellStyle name="Normal 4 9 2 2" xfId="455"/>
    <cellStyle name="Normal 4 9 2 2 2" xfId="1976"/>
    <cellStyle name="Normal 4 9 2 2 3" xfId="2509"/>
    <cellStyle name="Normal 4 9 2 2 4" xfId="3037"/>
    <cellStyle name="Normal 4 9 2 2 5" xfId="3565"/>
    <cellStyle name="Normal 4 9 2 2 6" xfId="4093"/>
    <cellStyle name="Normal 4 9 2 3" xfId="929"/>
    <cellStyle name="Normal 4 9 2 4" xfId="1280"/>
    <cellStyle name="Normal 4 9 2 5" xfId="1715"/>
    <cellStyle name="Normal 4 9 2 6" xfId="2248"/>
    <cellStyle name="Normal 4 9 2 7" xfId="2776"/>
    <cellStyle name="Normal 4 9 2 8" xfId="3304"/>
    <cellStyle name="Normal 4 9 2 9" xfId="3832"/>
    <cellStyle name="Normal 4 9 3" xfId="277"/>
    <cellStyle name="Normal 4 9 3 2" xfId="540"/>
    <cellStyle name="Normal 4 9 3 3" xfId="838"/>
    <cellStyle name="Normal 4 9 3 4" xfId="1189"/>
    <cellStyle name="Normal 4 9 3 5" xfId="1624"/>
    <cellStyle name="Normal 4 9 3 6" xfId="2157"/>
    <cellStyle name="Normal 4 9 3 7" xfId="2685"/>
    <cellStyle name="Normal 4 9 3 8" xfId="3213"/>
    <cellStyle name="Normal 4 9 3 9" xfId="3741"/>
    <cellStyle name="Normal 4 9 4" xfId="370"/>
    <cellStyle name="Normal 4 9 4 2" xfId="1016"/>
    <cellStyle name="Normal 4 9 4 3" xfId="1367"/>
    <cellStyle name="Normal 4 9 4 4" xfId="1802"/>
    <cellStyle name="Normal 4 9 4 5" xfId="2335"/>
    <cellStyle name="Normal 4 9 4 6" xfId="2863"/>
    <cellStyle name="Normal 4 9 4 7" xfId="3391"/>
    <cellStyle name="Normal 4 9 4 8" xfId="3919"/>
    <cellStyle name="Normal 4 9 5" xfId="628"/>
    <cellStyle name="Normal 4 9 5 2" xfId="1451"/>
    <cellStyle name="Normal 4 9 5 3" xfId="1886"/>
    <cellStyle name="Normal 4 9 5 4" xfId="2419"/>
    <cellStyle name="Normal 4 9 5 5" xfId="2947"/>
    <cellStyle name="Normal 4 9 5 6" xfId="3475"/>
    <cellStyle name="Normal 4 9 5 7" xfId="4003"/>
    <cellStyle name="Normal 4 9 6" xfId="749"/>
    <cellStyle name="Normal 4 9 6 2" xfId="4180"/>
    <cellStyle name="Normal 4 9 7" xfId="1100"/>
    <cellStyle name="Normal 4 9 8" xfId="1535"/>
    <cellStyle name="Normal 4 9 9" xfId="2068"/>
    <cellStyle name="Normal 5" xfId="44"/>
    <cellStyle name="Normal 5 10" xfId="96"/>
    <cellStyle name="Normal 5 10 10" xfId="2607"/>
    <cellStyle name="Normal 5 10 11" xfId="3135"/>
    <cellStyle name="Normal 5 10 12" xfId="3663"/>
    <cellStyle name="Normal 5 10 2" xfId="191"/>
    <cellStyle name="Normal 5 10 2 2" xfId="466"/>
    <cellStyle name="Normal 5 10 2 2 2" xfId="1987"/>
    <cellStyle name="Normal 5 10 2 2 3" xfId="2520"/>
    <cellStyle name="Normal 5 10 2 2 4" xfId="3048"/>
    <cellStyle name="Normal 5 10 2 2 5" xfId="3576"/>
    <cellStyle name="Normal 5 10 2 2 6" xfId="4104"/>
    <cellStyle name="Normal 5 10 2 3" xfId="940"/>
    <cellStyle name="Normal 5 10 2 4" xfId="1291"/>
    <cellStyle name="Normal 5 10 2 5" xfId="1726"/>
    <cellStyle name="Normal 5 10 2 6" xfId="2259"/>
    <cellStyle name="Normal 5 10 2 7" xfId="2787"/>
    <cellStyle name="Normal 5 10 2 8" xfId="3315"/>
    <cellStyle name="Normal 5 10 2 9" xfId="3843"/>
    <cellStyle name="Normal 5 10 3" xfId="288"/>
    <cellStyle name="Normal 5 10 3 2" xfId="551"/>
    <cellStyle name="Normal 5 10 3 3" xfId="849"/>
    <cellStyle name="Normal 5 10 3 4" xfId="1200"/>
    <cellStyle name="Normal 5 10 3 5" xfId="1635"/>
    <cellStyle name="Normal 5 10 3 6" xfId="2168"/>
    <cellStyle name="Normal 5 10 3 7" xfId="2696"/>
    <cellStyle name="Normal 5 10 3 8" xfId="3224"/>
    <cellStyle name="Normal 5 10 3 9" xfId="3752"/>
    <cellStyle name="Normal 5 10 4" xfId="381"/>
    <cellStyle name="Normal 5 10 4 2" xfId="1027"/>
    <cellStyle name="Normal 5 10 4 3" xfId="1378"/>
    <cellStyle name="Normal 5 10 4 4" xfId="1813"/>
    <cellStyle name="Normal 5 10 4 5" xfId="2346"/>
    <cellStyle name="Normal 5 10 4 6" xfId="2874"/>
    <cellStyle name="Normal 5 10 4 7" xfId="3402"/>
    <cellStyle name="Normal 5 10 4 8" xfId="3930"/>
    <cellStyle name="Normal 5 10 5" xfId="639"/>
    <cellStyle name="Normal 5 10 5 2" xfId="1462"/>
    <cellStyle name="Normal 5 10 5 3" xfId="1897"/>
    <cellStyle name="Normal 5 10 5 4" xfId="2430"/>
    <cellStyle name="Normal 5 10 5 5" xfId="2958"/>
    <cellStyle name="Normal 5 10 5 6" xfId="3486"/>
    <cellStyle name="Normal 5 10 5 7" xfId="4014"/>
    <cellStyle name="Normal 5 10 6" xfId="760"/>
    <cellStyle name="Normal 5 10 6 2" xfId="4191"/>
    <cellStyle name="Normal 5 10 7" xfId="1111"/>
    <cellStyle name="Normal 5 10 8" xfId="1546"/>
    <cellStyle name="Normal 5 10 9" xfId="2079"/>
    <cellStyle name="Normal 5 11" xfId="104"/>
    <cellStyle name="Normal 5 11 10" xfId="2615"/>
    <cellStyle name="Normal 5 11 11" xfId="3143"/>
    <cellStyle name="Normal 5 11 12" xfId="3671"/>
    <cellStyle name="Normal 5 11 2" xfId="199"/>
    <cellStyle name="Normal 5 11 2 2" xfId="474"/>
    <cellStyle name="Normal 5 11 2 2 2" xfId="1995"/>
    <cellStyle name="Normal 5 11 2 2 3" xfId="2528"/>
    <cellStyle name="Normal 5 11 2 2 4" xfId="3056"/>
    <cellStyle name="Normal 5 11 2 2 5" xfId="3584"/>
    <cellStyle name="Normal 5 11 2 2 6" xfId="4112"/>
    <cellStyle name="Normal 5 11 2 3" xfId="948"/>
    <cellStyle name="Normal 5 11 2 4" xfId="1299"/>
    <cellStyle name="Normal 5 11 2 5" xfId="1734"/>
    <cellStyle name="Normal 5 11 2 6" xfId="2267"/>
    <cellStyle name="Normal 5 11 2 7" xfId="2795"/>
    <cellStyle name="Normal 5 11 2 8" xfId="3323"/>
    <cellStyle name="Normal 5 11 2 9" xfId="3851"/>
    <cellStyle name="Normal 5 11 3" xfId="296"/>
    <cellStyle name="Normal 5 11 3 2" xfId="559"/>
    <cellStyle name="Normal 5 11 3 3" xfId="857"/>
    <cellStyle name="Normal 5 11 3 4" xfId="1208"/>
    <cellStyle name="Normal 5 11 3 5" xfId="1643"/>
    <cellStyle name="Normal 5 11 3 6" xfId="2176"/>
    <cellStyle name="Normal 5 11 3 7" xfId="2704"/>
    <cellStyle name="Normal 5 11 3 8" xfId="3232"/>
    <cellStyle name="Normal 5 11 3 9" xfId="3760"/>
    <cellStyle name="Normal 5 11 4" xfId="389"/>
    <cellStyle name="Normal 5 11 4 2" xfId="1035"/>
    <cellStyle name="Normal 5 11 4 3" xfId="1386"/>
    <cellStyle name="Normal 5 11 4 4" xfId="1821"/>
    <cellStyle name="Normal 5 11 4 5" xfId="2354"/>
    <cellStyle name="Normal 5 11 4 6" xfId="2882"/>
    <cellStyle name="Normal 5 11 4 7" xfId="3410"/>
    <cellStyle name="Normal 5 11 4 8" xfId="3938"/>
    <cellStyle name="Normal 5 11 5" xfId="647"/>
    <cellStyle name="Normal 5 11 5 2" xfId="1470"/>
    <cellStyle name="Normal 5 11 5 3" xfId="1905"/>
    <cellStyle name="Normal 5 11 5 4" xfId="2438"/>
    <cellStyle name="Normal 5 11 5 5" xfId="2966"/>
    <cellStyle name="Normal 5 11 5 6" xfId="3494"/>
    <cellStyle name="Normal 5 11 5 7" xfId="4022"/>
    <cellStyle name="Normal 5 11 6" xfId="768"/>
    <cellStyle name="Normal 5 11 6 2" xfId="4199"/>
    <cellStyle name="Normal 5 11 7" xfId="1119"/>
    <cellStyle name="Normal 5 11 8" xfId="1554"/>
    <cellStyle name="Normal 5 11 9" xfId="2087"/>
    <cellStyle name="Normal 5 12" xfId="112"/>
    <cellStyle name="Normal 5 12 10" xfId="2623"/>
    <cellStyle name="Normal 5 12 11" xfId="3151"/>
    <cellStyle name="Normal 5 12 12" xfId="3679"/>
    <cellStyle name="Normal 5 12 2" xfId="207"/>
    <cellStyle name="Normal 5 12 2 2" xfId="482"/>
    <cellStyle name="Normal 5 12 2 2 2" xfId="2003"/>
    <cellStyle name="Normal 5 12 2 2 3" xfId="2536"/>
    <cellStyle name="Normal 5 12 2 2 4" xfId="3064"/>
    <cellStyle name="Normal 5 12 2 2 5" xfId="3592"/>
    <cellStyle name="Normal 5 12 2 2 6" xfId="4120"/>
    <cellStyle name="Normal 5 12 2 3" xfId="956"/>
    <cellStyle name="Normal 5 12 2 4" xfId="1307"/>
    <cellStyle name="Normal 5 12 2 5" xfId="1742"/>
    <cellStyle name="Normal 5 12 2 6" xfId="2275"/>
    <cellStyle name="Normal 5 12 2 7" xfId="2803"/>
    <cellStyle name="Normal 5 12 2 8" xfId="3331"/>
    <cellStyle name="Normal 5 12 2 9" xfId="3859"/>
    <cellStyle name="Normal 5 12 3" xfId="304"/>
    <cellStyle name="Normal 5 12 3 2" xfId="567"/>
    <cellStyle name="Normal 5 12 3 3" xfId="865"/>
    <cellStyle name="Normal 5 12 3 4" xfId="1216"/>
    <cellStyle name="Normal 5 12 3 5" xfId="1651"/>
    <cellStyle name="Normal 5 12 3 6" xfId="2184"/>
    <cellStyle name="Normal 5 12 3 7" xfId="2712"/>
    <cellStyle name="Normal 5 12 3 8" xfId="3240"/>
    <cellStyle name="Normal 5 12 3 9" xfId="3768"/>
    <cellStyle name="Normal 5 12 4" xfId="397"/>
    <cellStyle name="Normal 5 12 4 2" xfId="1043"/>
    <cellStyle name="Normal 5 12 4 3" xfId="1394"/>
    <cellStyle name="Normal 5 12 4 4" xfId="1829"/>
    <cellStyle name="Normal 5 12 4 5" xfId="2362"/>
    <cellStyle name="Normal 5 12 4 6" xfId="2890"/>
    <cellStyle name="Normal 5 12 4 7" xfId="3418"/>
    <cellStyle name="Normal 5 12 4 8" xfId="3946"/>
    <cellStyle name="Normal 5 12 5" xfId="655"/>
    <cellStyle name="Normal 5 12 5 2" xfId="1478"/>
    <cellStyle name="Normal 5 12 5 3" xfId="1913"/>
    <cellStyle name="Normal 5 12 5 4" xfId="2446"/>
    <cellStyle name="Normal 5 12 5 5" xfId="2974"/>
    <cellStyle name="Normal 5 12 5 6" xfId="3502"/>
    <cellStyle name="Normal 5 12 5 7" xfId="4030"/>
    <cellStyle name="Normal 5 12 6" xfId="776"/>
    <cellStyle name="Normal 5 12 6 2" xfId="4207"/>
    <cellStyle name="Normal 5 12 7" xfId="1127"/>
    <cellStyle name="Normal 5 12 8" xfId="1562"/>
    <cellStyle name="Normal 5 12 9" xfId="2095"/>
    <cellStyle name="Normal 5 13" xfId="120"/>
    <cellStyle name="Normal 5 13 10" xfId="2631"/>
    <cellStyle name="Normal 5 13 11" xfId="3159"/>
    <cellStyle name="Normal 5 13 12" xfId="3687"/>
    <cellStyle name="Normal 5 13 2" xfId="215"/>
    <cellStyle name="Normal 5 13 2 2" xfId="490"/>
    <cellStyle name="Normal 5 13 2 2 2" xfId="2011"/>
    <cellStyle name="Normal 5 13 2 2 3" xfId="2544"/>
    <cellStyle name="Normal 5 13 2 2 4" xfId="3072"/>
    <cellStyle name="Normal 5 13 2 2 5" xfId="3600"/>
    <cellStyle name="Normal 5 13 2 2 6" xfId="4128"/>
    <cellStyle name="Normal 5 13 2 3" xfId="964"/>
    <cellStyle name="Normal 5 13 2 4" xfId="1315"/>
    <cellStyle name="Normal 5 13 2 5" xfId="1750"/>
    <cellStyle name="Normal 5 13 2 6" xfId="2283"/>
    <cellStyle name="Normal 5 13 2 7" xfId="2811"/>
    <cellStyle name="Normal 5 13 2 8" xfId="3339"/>
    <cellStyle name="Normal 5 13 2 9" xfId="3867"/>
    <cellStyle name="Normal 5 13 3" xfId="312"/>
    <cellStyle name="Normal 5 13 3 2" xfId="575"/>
    <cellStyle name="Normal 5 13 3 3" xfId="873"/>
    <cellStyle name="Normal 5 13 3 4" xfId="1224"/>
    <cellStyle name="Normal 5 13 3 5" xfId="1659"/>
    <cellStyle name="Normal 5 13 3 6" xfId="2192"/>
    <cellStyle name="Normal 5 13 3 7" xfId="2720"/>
    <cellStyle name="Normal 5 13 3 8" xfId="3248"/>
    <cellStyle name="Normal 5 13 3 9" xfId="3776"/>
    <cellStyle name="Normal 5 13 4" xfId="405"/>
    <cellStyle name="Normal 5 13 4 2" xfId="1051"/>
    <cellStyle name="Normal 5 13 4 3" xfId="1402"/>
    <cellStyle name="Normal 5 13 4 4" xfId="1837"/>
    <cellStyle name="Normal 5 13 4 5" xfId="2370"/>
    <cellStyle name="Normal 5 13 4 6" xfId="2898"/>
    <cellStyle name="Normal 5 13 4 7" xfId="3426"/>
    <cellStyle name="Normal 5 13 4 8" xfId="3954"/>
    <cellStyle name="Normal 5 13 5" xfId="663"/>
    <cellStyle name="Normal 5 13 5 2" xfId="1486"/>
    <cellStyle name="Normal 5 13 5 3" xfId="1921"/>
    <cellStyle name="Normal 5 13 5 4" xfId="2454"/>
    <cellStyle name="Normal 5 13 5 5" xfId="2982"/>
    <cellStyle name="Normal 5 13 5 6" xfId="3510"/>
    <cellStyle name="Normal 5 13 5 7" xfId="4038"/>
    <cellStyle name="Normal 5 13 6" xfId="784"/>
    <cellStyle name="Normal 5 13 6 2" xfId="4215"/>
    <cellStyle name="Normal 5 13 7" xfId="1135"/>
    <cellStyle name="Normal 5 13 8" xfId="1570"/>
    <cellStyle name="Normal 5 13 9" xfId="2103"/>
    <cellStyle name="Normal 5 14" xfId="52"/>
    <cellStyle name="Normal 5 14 10" xfId="2563"/>
    <cellStyle name="Normal 5 14 11" xfId="3091"/>
    <cellStyle name="Normal 5 14 12" xfId="3619"/>
    <cellStyle name="Normal 5 14 2" xfId="147"/>
    <cellStyle name="Normal 5 14 2 2" xfId="422"/>
    <cellStyle name="Normal 5 14 2 2 2" xfId="1943"/>
    <cellStyle name="Normal 5 14 2 2 3" xfId="2476"/>
    <cellStyle name="Normal 5 14 2 2 4" xfId="3004"/>
    <cellStyle name="Normal 5 14 2 2 5" xfId="3532"/>
    <cellStyle name="Normal 5 14 2 2 6" xfId="4060"/>
    <cellStyle name="Normal 5 14 2 3" xfId="896"/>
    <cellStyle name="Normal 5 14 2 4" xfId="1247"/>
    <cellStyle name="Normal 5 14 2 5" xfId="1682"/>
    <cellStyle name="Normal 5 14 2 6" xfId="2215"/>
    <cellStyle name="Normal 5 14 2 7" xfId="2743"/>
    <cellStyle name="Normal 5 14 2 8" xfId="3271"/>
    <cellStyle name="Normal 5 14 2 9" xfId="3799"/>
    <cellStyle name="Normal 5 14 3" xfId="244"/>
    <cellStyle name="Normal 5 14 3 2" xfId="507"/>
    <cellStyle name="Normal 5 14 3 3" xfId="805"/>
    <cellStyle name="Normal 5 14 3 4" xfId="1156"/>
    <cellStyle name="Normal 5 14 3 5" xfId="1591"/>
    <cellStyle name="Normal 5 14 3 6" xfId="2124"/>
    <cellStyle name="Normal 5 14 3 7" xfId="2652"/>
    <cellStyle name="Normal 5 14 3 8" xfId="3180"/>
    <cellStyle name="Normal 5 14 3 9" xfId="3708"/>
    <cellStyle name="Normal 5 14 4" xfId="337"/>
    <cellStyle name="Normal 5 14 4 2" xfId="983"/>
    <cellStyle name="Normal 5 14 4 3" xfId="1334"/>
    <cellStyle name="Normal 5 14 4 4" xfId="1769"/>
    <cellStyle name="Normal 5 14 4 5" xfId="2302"/>
    <cellStyle name="Normal 5 14 4 6" xfId="2830"/>
    <cellStyle name="Normal 5 14 4 7" xfId="3358"/>
    <cellStyle name="Normal 5 14 4 8" xfId="3886"/>
    <cellStyle name="Normal 5 14 5" xfId="595"/>
    <cellStyle name="Normal 5 14 5 2" xfId="1418"/>
    <cellStyle name="Normal 5 14 5 3" xfId="1853"/>
    <cellStyle name="Normal 5 14 5 4" xfId="2386"/>
    <cellStyle name="Normal 5 14 5 5" xfId="2914"/>
    <cellStyle name="Normal 5 14 5 6" xfId="3442"/>
    <cellStyle name="Normal 5 14 5 7" xfId="3970"/>
    <cellStyle name="Normal 5 14 6" xfId="716"/>
    <cellStyle name="Normal 5 14 6 2" xfId="4147"/>
    <cellStyle name="Normal 5 14 7" xfId="1067"/>
    <cellStyle name="Normal 5 14 8" xfId="1502"/>
    <cellStyle name="Normal 5 14 9" xfId="2035"/>
    <cellStyle name="Normal 5 15" xfId="124"/>
    <cellStyle name="Normal 5 15 10" xfId="2635"/>
    <cellStyle name="Normal 5 15 11" xfId="3163"/>
    <cellStyle name="Normal 5 15 12" xfId="3691"/>
    <cellStyle name="Normal 5 15 2" xfId="219"/>
    <cellStyle name="Normal 5 15 2 2" xfId="494"/>
    <cellStyle name="Normal 5 15 2 2 2" xfId="2015"/>
    <cellStyle name="Normal 5 15 2 2 3" xfId="2548"/>
    <cellStyle name="Normal 5 15 2 2 4" xfId="3076"/>
    <cellStyle name="Normal 5 15 2 2 5" xfId="3604"/>
    <cellStyle name="Normal 5 15 2 2 6" xfId="4132"/>
    <cellStyle name="Normal 5 15 2 3" xfId="968"/>
    <cellStyle name="Normal 5 15 2 4" xfId="1319"/>
    <cellStyle name="Normal 5 15 2 5" xfId="1754"/>
    <cellStyle name="Normal 5 15 2 6" xfId="2287"/>
    <cellStyle name="Normal 5 15 2 7" xfId="2815"/>
    <cellStyle name="Normal 5 15 2 8" xfId="3343"/>
    <cellStyle name="Normal 5 15 2 9" xfId="3871"/>
    <cellStyle name="Normal 5 15 3" xfId="316"/>
    <cellStyle name="Normal 5 15 3 2" xfId="579"/>
    <cellStyle name="Normal 5 15 3 3" xfId="877"/>
    <cellStyle name="Normal 5 15 3 4" xfId="1228"/>
    <cellStyle name="Normal 5 15 3 5" xfId="1663"/>
    <cellStyle name="Normal 5 15 3 6" xfId="2196"/>
    <cellStyle name="Normal 5 15 3 7" xfId="2724"/>
    <cellStyle name="Normal 5 15 3 8" xfId="3252"/>
    <cellStyle name="Normal 5 15 3 9" xfId="3780"/>
    <cellStyle name="Normal 5 15 4" xfId="409"/>
    <cellStyle name="Normal 5 15 4 2" xfId="1055"/>
    <cellStyle name="Normal 5 15 4 3" xfId="1406"/>
    <cellStyle name="Normal 5 15 4 4" xfId="1841"/>
    <cellStyle name="Normal 5 15 4 5" xfId="2374"/>
    <cellStyle name="Normal 5 15 4 6" xfId="2902"/>
    <cellStyle name="Normal 5 15 4 7" xfId="3430"/>
    <cellStyle name="Normal 5 15 4 8" xfId="3958"/>
    <cellStyle name="Normal 5 15 5" xfId="667"/>
    <cellStyle name="Normal 5 15 5 2" xfId="1490"/>
    <cellStyle name="Normal 5 15 5 3" xfId="1925"/>
    <cellStyle name="Normal 5 15 5 4" xfId="2458"/>
    <cellStyle name="Normal 5 15 5 5" xfId="2986"/>
    <cellStyle name="Normal 5 15 5 6" xfId="3514"/>
    <cellStyle name="Normal 5 15 5 7" xfId="4042"/>
    <cellStyle name="Normal 5 15 6" xfId="788"/>
    <cellStyle name="Normal 5 15 6 2" xfId="4219"/>
    <cellStyle name="Normal 5 15 7" xfId="1139"/>
    <cellStyle name="Normal 5 15 8" xfId="1574"/>
    <cellStyle name="Normal 5 15 9" xfId="2107"/>
    <cellStyle name="Normal 5 16" xfId="139"/>
    <cellStyle name="Normal 5 16 2" xfId="414"/>
    <cellStyle name="Normal 5 16 2 2" xfId="1935"/>
    <cellStyle name="Normal 5 16 2 3" xfId="2468"/>
    <cellStyle name="Normal 5 16 2 4" xfId="2996"/>
    <cellStyle name="Normal 5 16 2 5" xfId="3524"/>
    <cellStyle name="Normal 5 16 2 6" xfId="4052"/>
    <cellStyle name="Normal 5 16 3" xfId="888"/>
    <cellStyle name="Normal 5 16 4" xfId="1239"/>
    <cellStyle name="Normal 5 16 5" xfId="1674"/>
    <cellStyle name="Normal 5 16 6" xfId="2207"/>
    <cellStyle name="Normal 5 16 7" xfId="2735"/>
    <cellStyle name="Normal 5 16 8" xfId="3263"/>
    <cellStyle name="Normal 5 16 9" xfId="3791"/>
    <cellStyle name="Normal 5 17" xfId="236"/>
    <cellStyle name="Normal 5 17 2" xfId="499"/>
    <cellStyle name="Normal 5 17 3" xfId="797"/>
    <cellStyle name="Normal 5 17 4" xfId="1148"/>
    <cellStyle name="Normal 5 17 5" xfId="1583"/>
    <cellStyle name="Normal 5 17 6" xfId="2116"/>
    <cellStyle name="Normal 5 17 7" xfId="2644"/>
    <cellStyle name="Normal 5 17 8" xfId="3172"/>
    <cellStyle name="Normal 5 17 9" xfId="3700"/>
    <cellStyle name="Normal 5 18" xfId="329"/>
    <cellStyle name="Normal 5 18 2" xfId="975"/>
    <cellStyle name="Normal 5 18 3" xfId="1326"/>
    <cellStyle name="Normal 5 18 4" xfId="1761"/>
    <cellStyle name="Normal 5 18 5" xfId="2294"/>
    <cellStyle name="Normal 5 18 6" xfId="2822"/>
    <cellStyle name="Normal 5 18 7" xfId="3350"/>
    <cellStyle name="Normal 5 18 8" xfId="3878"/>
    <cellStyle name="Normal 5 19" xfId="587"/>
    <cellStyle name="Normal 5 19 2" xfId="1410"/>
    <cellStyle name="Normal 5 19 3" xfId="1845"/>
    <cellStyle name="Normal 5 19 4" xfId="2378"/>
    <cellStyle name="Normal 5 19 5" xfId="2906"/>
    <cellStyle name="Normal 5 19 6" xfId="3434"/>
    <cellStyle name="Normal 5 19 7" xfId="3962"/>
    <cellStyle name="Normal 5 2" xfId="48"/>
    <cellStyle name="Normal 5 2 10" xfId="333"/>
    <cellStyle name="Normal 5 2 10 2" xfId="979"/>
    <cellStyle name="Normal 5 2 10 3" xfId="1330"/>
    <cellStyle name="Normal 5 2 10 4" xfId="1765"/>
    <cellStyle name="Normal 5 2 10 5" xfId="2298"/>
    <cellStyle name="Normal 5 2 10 6" xfId="2826"/>
    <cellStyle name="Normal 5 2 10 7" xfId="3354"/>
    <cellStyle name="Normal 5 2 10 8" xfId="3882"/>
    <cellStyle name="Normal 5 2 11" xfId="591"/>
    <cellStyle name="Normal 5 2 11 2" xfId="1414"/>
    <cellStyle name="Normal 5 2 11 3" xfId="1849"/>
    <cellStyle name="Normal 5 2 11 4" xfId="2382"/>
    <cellStyle name="Normal 5 2 11 5" xfId="2910"/>
    <cellStyle name="Normal 5 2 11 6" xfId="3438"/>
    <cellStyle name="Normal 5 2 11 7" xfId="3966"/>
    <cellStyle name="Normal 5 2 12" xfId="712"/>
    <cellStyle name="Normal 5 2 12 2" xfId="4143"/>
    <cellStyle name="Normal 5 2 13" xfId="1063"/>
    <cellStyle name="Normal 5 2 14" xfId="1498"/>
    <cellStyle name="Normal 5 2 15" xfId="2031"/>
    <cellStyle name="Normal 5 2 16" xfId="2559"/>
    <cellStyle name="Normal 5 2 17" xfId="3087"/>
    <cellStyle name="Normal 5 2 18" xfId="3615"/>
    <cellStyle name="Normal 5 2 2" xfId="84"/>
    <cellStyle name="Normal 5 2 2 10" xfId="2595"/>
    <cellStyle name="Normal 5 2 2 11" xfId="3123"/>
    <cellStyle name="Normal 5 2 2 12" xfId="3651"/>
    <cellStyle name="Normal 5 2 2 2" xfId="179"/>
    <cellStyle name="Normal 5 2 2 2 2" xfId="454"/>
    <cellStyle name="Normal 5 2 2 2 2 2" xfId="1975"/>
    <cellStyle name="Normal 5 2 2 2 2 3" xfId="2508"/>
    <cellStyle name="Normal 5 2 2 2 2 4" xfId="3036"/>
    <cellStyle name="Normal 5 2 2 2 2 5" xfId="3564"/>
    <cellStyle name="Normal 5 2 2 2 2 6" xfId="4092"/>
    <cellStyle name="Normal 5 2 2 2 3" xfId="928"/>
    <cellStyle name="Normal 5 2 2 2 4" xfId="1279"/>
    <cellStyle name="Normal 5 2 2 2 5" xfId="1714"/>
    <cellStyle name="Normal 5 2 2 2 6" xfId="2247"/>
    <cellStyle name="Normal 5 2 2 2 7" xfId="2775"/>
    <cellStyle name="Normal 5 2 2 2 8" xfId="3303"/>
    <cellStyle name="Normal 5 2 2 2 9" xfId="3831"/>
    <cellStyle name="Normal 5 2 2 3" xfId="276"/>
    <cellStyle name="Normal 5 2 2 3 2" xfId="539"/>
    <cellStyle name="Normal 5 2 2 3 3" xfId="837"/>
    <cellStyle name="Normal 5 2 2 3 4" xfId="1188"/>
    <cellStyle name="Normal 5 2 2 3 5" xfId="1623"/>
    <cellStyle name="Normal 5 2 2 3 6" xfId="2156"/>
    <cellStyle name="Normal 5 2 2 3 7" xfId="2684"/>
    <cellStyle name="Normal 5 2 2 3 8" xfId="3212"/>
    <cellStyle name="Normal 5 2 2 3 9" xfId="3740"/>
    <cellStyle name="Normal 5 2 2 4" xfId="369"/>
    <cellStyle name="Normal 5 2 2 4 2" xfId="1015"/>
    <cellStyle name="Normal 5 2 2 4 3" xfId="1366"/>
    <cellStyle name="Normal 5 2 2 4 4" xfId="1801"/>
    <cellStyle name="Normal 5 2 2 4 5" xfId="2334"/>
    <cellStyle name="Normal 5 2 2 4 6" xfId="2862"/>
    <cellStyle name="Normal 5 2 2 4 7" xfId="3390"/>
    <cellStyle name="Normal 5 2 2 4 8" xfId="3918"/>
    <cellStyle name="Normal 5 2 2 5" xfId="627"/>
    <cellStyle name="Normal 5 2 2 5 2" xfId="1450"/>
    <cellStyle name="Normal 5 2 2 5 3" xfId="1885"/>
    <cellStyle name="Normal 5 2 2 5 4" xfId="2418"/>
    <cellStyle name="Normal 5 2 2 5 5" xfId="2946"/>
    <cellStyle name="Normal 5 2 2 5 6" xfId="3474"/>
    <cellStyle name="Normal 5 2 2 5 7" xfId="4002"/>
    <cellStyle name="Normal 5 2 2 6" xfId="748"/>
    <cellStyle name="Normal 5 2 2 6 2" xfId="4179"/>
    <cellStyle name="Normal 5 2 2 7" xfId="1099"/>
    <cellStyle name="Normal 5 2 2 8" xfId="1534"/>
    <cellStyle name="Normal 5 2 2 9" xfId="2067"/>
    <cellStyle name="Normal 5 2 3" xfId="92"/>
    <cellStyle name="Normal 5 2 3 10" xfId="2603"/>
    <cellStyle name="Normal 5 2 3 11" xfId="3131"/>
    <cellStyle name="Normal 5 2 3 12" xfId="3659"/>
    <cellStyle name="Normal 5 2 3 2" xfId="187"/>
    <cellStyle name="Normal 5 2 3 2 2" xfId="462"/>
    <cellStyle name="Normal 5 2 3 2 2 2" xfId="1983"/>
    <cellStyle name="Normal 5 2 3 2 2 3" xfId="2516"/>
    <cellStyle name="Normal 5 2 3 2 2 4" xfId="3044"/>
    <cellStyle name="Normal 5 2 3 2 2 5" xfId="3572"/>
    <cellStyle name="Normal 5 2 3 2 2 6" xfId="4100"/>
    <cellStyle name="Normal 5 2 3 2 3" xfId="936"/>
    <cellStyle name="Normal 5 2 3 2 4" xfId="1287"/>
    <cellStyle name="Normal 5 2 3 2 5" xfId="1722"/>
    <cellStyle name="Normal 5 2 3 2 6" xfId="2255"/>
    <cellStyle name="Normal 5 2 3 2 7" xfId="2783"/>
    <cellStyle name="Normal 5 2 3 2 8" xfId="3311"/>
    <cellStyle name="Normal 5 2 3 2 9" xfId="3839"/>
    <cellStyle name="Normal 5 2 3 3" xfId="284"/>
    <cellStyle name="Normal 5 2 3 3 2" xfId="547"/>
    <cellStyle name="Normal 5 2 3 3 3" xfId="845"/>
    <cellStyle name="Normal 5 2 3 3 4" xfId="1196"/>
    <cellStyle name="Normal 5 2 3 3 5" xfId="1631"/>
    <cellStyle name="Normal 5 2 3 3 6" xfId="2164"/>
    <cellStyle name="Normal 5 2 3 3 7" xfId="2692"/>
    <cellStyle name="Normal 5 2 3 3 8" xfId="3220"/>
    <cellStyle name="Normal 5 2 3 3 9" xfId="3748"/>
    <cellStyle name="Normal 5 2 3 4" xfId="377"/>
    <cellStyle name="Normal 5 2 3 4 2" xfId="1023"/>
    <cellStyle name="Normal 5 2 3 4 3" xfId="1374"/>
    <cellStyle name="Normal 5 2 3 4 4" xfId="1809"/>
    <cellStyle name="Normal 5 2 3 4 5" xfId="2342"/>
    <cellStyle name="Normal 5 2 3 4 6" xfId="2870"/>
    <cellStyle name="Normal 5 2 3 4 7" xfId="3398"/>
    <cellStyle name="Normal 5 2 3 4 8" xfId="3926"/>
    <cellStyle name="Normal 5 2 3 5" xfId="635"/>
    <cellStyle name="Normal 5 2 3 5 2" xfId="1458"/>
    <cellStyle name="Normal 5 2 3 5 3" xfId="1893"/>
    <cellStyle name="Normal 5 2 3 5 4" xfId="2426"/>
    <cellStyle name="Normal 5 2 3 5 5" xfId="2954"/>
    <cellStyle name="Normal 5 2 3 5 6" xfId="3482"/>
    <cellStyle name="Normal 5 2 3 5 7" xfId="4010"/>
    <cellStyle name="Normal 5 2 3 6" xfId="756"/>
    <cellStyle name="Normal 5 2 3 6 2" xfId="4187"/>
    <cellStyle name="Normal 5 2 3 7" xfId="1107"/>
    <cellStyle name="Normal 5 2 3 8" xfId="1542"/>
    <cellStyle name="Normal 5 2 3 9" xfId="2075"/>
    <cellStyle name="Normal 5 2 4" xfId="100"/>
    <cellStyle name="Normal 5 2 4 10" xfId="2611"/>
    <cellStyle name="Normal 5 2 4 11" xfId="3139"/>
    <cellStyle name="Normal 5 2 4 12" xfId="3667"/>
    <cellStyle name="Normal 5 2 4 2" xfId="195"/>
    <cellStyle name="Normal 5 2 4 2 2" xfId="470"/>
    <cellStyle name="Normal 5 2 4 2 2 2" xfId="1991"/>
    <cellStyle name="Normal 5 2 4 2 2 3" xfId="2524"/>
    <cellStyle name="Normal 5 2 4 2 2 4" xfId="3052"/>
    <cellStyle name="Normal 5 2 4 2 2 5" xfId="3580"/>
    <cellStyle name="Normal 5 2 4 2 2 6" xfId="4108"/>
    <cellStyle name="Normal 5 2 4 2 3" xfId="944"/>
    <cellStyle name="Normal 5 2 4 2 4" xfId="1295"/>
    <cellStyle name="Normal 5 2 4 2 5" xfId="1730"/>
    <cellStyle name="Normal 5 2 4 2 6" xfId="2263"/>
    <cellStyle name="Normal 5 2 4 2 7" xfId="2791"/>
    <cellStyle name="Normal 5 2 4 2 8" xfId="3319"/>
    <cellStyle name="Normal 5 2 4 2 9" xfId="3847"/>
    <cellStyle name="Normal 5 2 4 3" xfId="292"/>
    <cellStyle name="Normal 5 2 4 3 2" xfId="555"/>
    <cellStyle name="Normal 5 2 4 3 3" xfId="853"/>
    <cellStyle name="Normal 5 2 4 3 4" xfId="1204"/>
    <cellStyle name="Normal 5 2 4 3 5" xfId="1639"/>
    <cellStyle name="Normal 5 2 4 3 6" xfId="2172"/>
    <cellStyle name="Normal 5 2 4 3 7" xfId="2700"/>
    <cellStyle name="Normal 5 2 4 3 8" xfId="3228"/>
    <cellStyle name="Normal 5 2 4 3 9" xfId="3756"/>
    <cellStyle name="Normal 5 2 4 4" xfId="385"/>
    <cellStyle name="Normal 5 2 4 4 2" xfId="1031"/>
    <cellStyle name="Normal 5 2 4 4 3" xfId="1382"/>
    <cellStyle name="Normal 5 2 4 4 4" xfId="1817"/>
    <cellStyle name="Normal 5 2 4 4 5" xfId="2350"/>
    <cellStyle name="Normal 5 2 4 4 6" xfId="2878"/>
    <cellStyle name="Normal 5 2 4 4 7" xfId="3406"/>
    <cellStyle name="Normal 5 2 4 4 8" xfId="3934"/>
    <cellStyle name="Normal 5 2 4 5" xfId="643"/>
    <cellStyle name="Normal 5 2 4 5 2" xfId="1466"/>
    <cellStyle name="Normal 5 2 4 5 3" xfId="1901"/>
    <cellStyle name="Normal 5 2 4 5 4" xfId="2434"/>
    <cellStyle name="Normal 5 2 4 5 5" xfId="2962"/>
    <cellStyle name="Normal 5 2 4 5 6" xfId="3490"/>
    <cellStyle name="Normal 5 2 4 5 7" xfId="4018"/>
    <cellStyle name="Normal 5 2 4 6" xfId="764"/>
    <cellStyle name="Normal 5 2 4 6 2" xfId="4195"/>
    <cellStyle name="Normal 5 2 4 7" xfId="1115"/>
    <cellStyle name="Normal 5 2 4 8" xfId="1550"/>
    <cellStyle name="Normal 5 2 4 9" xfId="2083"/>
    <cellStyle name="Normal 5 2 5" xfId="108"/>
    <cellStyle name="Normal 5 2 5 10" xfId="2619"/>
    <cellStyle name="Normal 5 2 5 11" xfId="3147"/>
    <cellStyle name="Normal 5 2 5 12" xfId="3675"/>
    <cellStyle name="Normal 5 2 5 2" xfId="203"/>
    <cellStyle name="Normal 5 2 5 2 2" xfId="478"/>
    <cellStyle name="Normal 5 2 5 2 2 2" xfId="1999"/>
    <cellStyle name="Normal 5 2 5 2 2 3" xfId="2532"/>
    <cellStyle name="Normal 5 2 5 2 2 4" xfId="3060"/>
    <cellStyle name="Normal 5 2 5 2 2 5" xfId="3588"/>
    <cellStyle name="Normal 5 2 5 2 2 6" xfId="4116"/>
    <cellStyle name="Normal 5 2 5 2 3" xfId="952"/>
    <cellStyle name="Normal 5 2 5 2 4" xfId="1303"/>
    <cellStyle name="Normal 5 2 5 2 5" xfId="1738"/>
    <cellStyle name="Normal 5 2 5 2 6" xfId="2271"/>
    <cellStyle name="Normal 5 2 5 2 7" xfId="2799"/>
    <cellStyle name="Normal 5 2 5 2 8" xfId="3327"/>
    <cellStyle name="Normal 5 2 5 2 9" xfId="3855"/>
    <cellStyle name="Normal 5 2 5 3" xfId="300"/>
    <cellStyle name="Normal 5 2 5 3 2" xfId="563"/>
    <cellStyle name="Normal 5 2 5 3 3" xfId="861"/>
    <cellStyle name="Normal 5 2 5 3 4" xfId="1212"/>
    <cellStyle name="Normal 5 2 5 3 5" xfId="1647"/>
    <cellStyle name="Normal 5 2 5 3 6" xfId="2180"/>
    <cellStyle name="Normal 5 2 5 3 7" xfId="2708"/>
    <cellStyle name="Normal 5 2 5 3 8" xfId="3236"/>
    <cellStyle name="Normal 5 2 5 3 9" xfId="3764"/>
    <cellStyle name="Normal 5 2 5 4" xfId="393"/>
    <cellStyle name="Normal 5 2 5 4 2" xfId="1039"/>
    <cellStyle name="Normal 5 2 5 4 3" xfId="1390"/>
    <cellStyle name="Normal 5 2 5 4 4" xfId="1825"/>
    <cellStyle name="Normal 5 2 5 4 5" xfId="2358"/>
    <cellStyle name="Normal 5 2 5 4 6" xfId="2886"/>
    <cellStyle name="Normal 5 2 5 4 7" xfId="3414"/>
    <cellStyle name="Normal 5 2 5 4 8" xfId="3942"/>
    <cellStyle name="Normal 5 2 5 5" xfId="651"/>
    <cellStyle name="Normal 5 2 5 5 2" xfId="1474"/>
    <cellStyle name="Normal 5 2 5 5 3" xfId="1909"/>
    <cellStyle name="Normal 5 2 5 5 4" xfId="2442"/>
    <cellStyle name="Normal 5 2 5 5 5" xfId="2970"/>
    <cellStyle name="Normal 5 2 5 5 6" xfId="3498"/>
    <cellStyle name="Normal 5 2 5 5 7" xfId="4026"/>
    <cellStyle name="Normal 5 2 5 6" xfId="772"/>
    <cellStyle name="Normal 5 2 5 6 2" xfId="4203"/>
    <cellStyle name="Normal 5 2 5 7" xfId="1123"/>
    <cellStyle name="Normal 5 2 5 8" xfId="1558"/>
    <cellStyle name="Normal 5 2 5 9" xfId="2091"/>
    <cellStyle name="Normal 5 2 6" xfId="116"/>
    <cellStyle name="Normal 5 2 6 10" xfId="2627"/>
    <cellStyle name="Normal 5 2 6 11" xfId="3155"/>
    <cellStyle name="Normal 5 2 6 12" xfId="3683"/>
    <cellStyle name="Normal 5 2 6 2" xfId="211"/>
    <cellStyle name="Normal 5 2 6 2 2" xfId="486"/>
    <cellStyle name="Normal 5 2 6 2 2 2" xfId="2007"/>
    <cellStyle name="Normal 5 2 6 2 2 3" xfId="2540"/>
    <cellStyle name="Normal 5 2 6 2 2 4" xfId="3068"/>
    <cellStyle name="Normal 5 2 6 2 2 5" xfId="3596"/>
    <cellStyle name="Normal 5 2 6 2 2 6" xfId="4124"/>
    <cellStyle name="Normal 5 2 6 2 3" xfId="960"/>
    <cellStyle name="Normal 5 2 6 2 4" xfId="1311"/>
    <cellStyle name="Normal 5 2 6 2 5" xfId="1746"/>
    <cellStyle name="Normal 5 2 6 2 6" xfId="2279"/>
    <cellStyle name="Normal 5 2 6 2 7" xfId="2807"/>
    <cellStyle name="Normal 5 2 6 2 8" xfId="3335"/>
    <cellStyle name="Normal 5 2 6 2 9" xfId="3863"/>
    <cellStyle name="Normal 5 2 6 3" xfId="308"/>
    <cellStyle name="Normal 5 2 6 3 2" xfId="571"/>
    <cellStyle name="Normal 5 2 6 3 3" xfId="869"/>
    <cellStyle name="Normal 5 2 6 3 4" xfId="1220"/>
    <cellStyle name="Normal 5 2 6 3 5" xfId="1655"/>
    <cellStyle name="Normal 5 2 6 3 6" xfId="2188"/>
    <cellStyle name="Normal 5 2 6 3 7" xfId="2716"/>
    <cellStyle name="Normal 5 2 6 3 8" xfId="3244"/>
    <cellStyle name="Normal 5 2 6 3 9" xfId="3772"/>
    <cellStyle name="Normal 5 2 6 4" xfId="401"/>
    <cellStyle name="Normal 5 2 6 4 2" xfId="1047"/>
    <cellStyle name="Normal 5 2 6 4 3" xfId="1398"/>
    <cellStyle name="Normal 5 2 6 4 4" xfId="1833"/>
    <cellStyle name="Normal 5 2 6 4 5" xfId="2366"/>
    <cellStyle name="Normal 5 2 6 4 6" xfId="2894"/>
    <cellStyle name="Normal 5 2 6 4 7" xfId="3422"/>
    <cellStyle name="Normal 5 2 6 4 8" xfId="3950"/>
    <cellStyle name="Normal 5 2 6 5" xfId="659"/>
    <cellStyle name="Normal 5 2 6 5 2" xfId="1482"/>
    <cellStyle name="Normal 5 2 6 5 3" xfId="1917"/>
    <cellStyle name="Normal 5 2 6 5 4" xfId="2450"/>
    <cellStyle name="Normal 5 2 6 5 5" xfId="2978"/>
    <cellStyle name="Normal 5 2 6 5 6" xfId="3506"/>
    <cellStyle name="Normal 5 2 6 5 7" xfId="4034"/>
    <cellStyle name="Normal 5 2 6 6" xfId="780"/>
    <cellStyle name="Normal 5 2 6 6 2" xfId="4211"/>
    <cellStyle name="Normal 5 2 6 7" xfId="1131"/>
    <cellStyle name="Normal 5 2 6 8" xfId="1566"/>
    <cellStyle name="Normal 5 2 6 9" xfId="2099"/>
    <cellStyle name="Normal 5 2 7" xfId="56"/>
    <cellStyle name="Normal 5 2 7 10" xfId="2567"/>
    <cellStyle name="Normal 5 2 7 11" xfId="3095"/>
    <cellStyle name="Normal 5 2 7 12" xfId="3623"/>
    <cellStyle name="Normal 5 2 7 2" xfId="151"/>
    <cellStyle name="Normal 5 2 7 2 2" xfId="426"/>
    <cellStyle name="Normal 5 2 7 2 2 2" xfId="1947"/>
    <cellStyle name="Normal 5 2 7 2 2 3" xfId="2480"/>
    <cellStyle name="Normal 5 2 7 2 2 4" xfId="3008"/>
    <cellStyle name="Normal 5 2 7 2 2 5" xfId="3536"/>
    <cellStyle name="Normal 5 2 7 2 2 6" xfId="4064"/>
    <cellStyle name="Normal 5 2 7 2 3" xfId="900"/>
    <cellStyle name="Normal 5 2 7 2 4" xfId="1251"/>
    <cellStyle name="Normal 5 2 7 2 5" xfId="1686"/>
    <cellStyle name="Normal 5 2 7 2 6" xfId="2219"/>
    <cellStyle name="Normal 5 2 7 2 7" xfId="2747"/>
    <cellStyle name="Normal 5 2 7 2 8" xfId="3275"/>
    <cellStyle name="Normal 5 2 7 2 9" xfId="3803"/>
    <cellStyle name="Normal 5 2 7 3" xfId="248"/>
    <cellStyle name="Normal 5 2 7 3 2" xfId="511"/>
    <cellStyle name="Normal 5 2 7 3 3" xfId="809"/>
    <cellStyle name="Normal 5 2 7 3 4" xfId="1160"/>
    <cellStyle name="Normal 5 2 7 3 5" xfId="1595"/>
    <cellStyle name="Normal 5 2 7 3 6" xfId="2128"/>
    <cellStyle name="Normal 5 2 7 3 7" xfId="2656"/>
    <cellStyle name="Normal 5 2 7 3 8" xfId="3184"/>
    <cellStyle name="Normal 5 2 7 3 9" xfId="3712"/>
    <cellStyle name="Normal 5 2 7 4" xfId="341"/>
    <cellStyle name="Normal 5 2 7 4 2" xfId="987"/>
    <cellStyle name="Normal 5 2 7 4 3" xfId="1338"/>
    <cellStyle name="Normal 5 2 7 4 4" xfId="1773"/>
    <cellStyle name="Normal 5 2 7 4 5" xfId="2306"/>
    <cellStyle name="Normal 5 2 7 4 6" xfId="2834"/>
    <cellStyle name="Normal 5 2 7 4 7" xfId="3362"/>
    <cellStyle name="Normal 5 2 7 4 8" xfId="3890"/>
    <cellStyle name="Normal 5 2 7 5" xfId="599"/>
    <cellStyle name="Normal 5 2 7 5 2" xfId="1422"/>
    <cellStyle name="Normal 5 2 7 5 3" xfId="1857"/>
    <cellStyle name="Normal 5 2 7 5 4" xfId="2390"/>
    <cellStyle name="Normal 5 2 7 5 5" xfId="2918"/>
    <cellStyle name="Normal 5 2 7 5 6" xfId="3446"/>
    <cellStyle name="Normal 5 2 7 5 7" xfId="3974"/>
    <cellStyle name="Normal 5 2 7 6" xfId="720"/>
    <cellStyle name="Normal 5 2 7 6 2" xfId="4151"/>
    <cellStyle name="Normal 5 2 7 7" xfId="1071"/>
    <cellStyle name="Normal 5 2 7 8" xfId="1506"/>
    <cellStyle name="Normal 5 2 7 9" xfId="2039"/>
    <cellStyle name="Normal 5 2 8" xfId="143"/>
    <cellStyle name="Normal 5 2 8 2" xfId="418"/>
    <cellStyle name="Normal 5 2 8 2 2" xfId="1939"/>
    <cellStyle name="Normal 5 2 8 2 3" xfId="2472"/>
    <cellStyle name="Normal 5 2 8 2 4" xfId="3000"/>
    <cellStyle name="Normal 5 2 8 2 5" xfId="3528"/>
    <cellStyle name="Normal 5 2 8 2 6" xfId="4056"/>
    <cellStyle name="Normal 5 2 8 3" xfId="892"/>
    <cellStyle name="Normal 5 2 8 4" xfId="1243"/>
    <cellStyle name="Normal 5 2 8 5" xfId="1678"/>
    <cellStyle name="Normal 5 2 8 6" xfId="2211"/>
    <cellStyle name="Normal 5 2 8 7" xfId="2739"/>
    <cellStyle name="Normal 5 2 8 8" xfId="3267"/>
    <cellStyle name="Normal 5 2 8 9" xfId="3795"/>
    <cellStyle name="Normal 5 2 9" xfId="240"/>
    <cellStyle name="Normal 5 2 9 2" xfId="503"/>
    <cellStyle name="Normal 5 2 9 3" xfId="801"/>
    <cellStyle name="Normal 5 2 9 4" xfId="1152"/>
    <cellStyle name="Normal 5 2 9 5" xfId="1587"/>
    <cellStyle name="Normal 5 2 9 6" xfId="2120"/>
    <cellStyle name="Normal 5 2 9 7" xfId="2648"/>
    <cellStyle name="Normal 5 2 9 8" xfId="3176"/>
    <cellStyle name="Normal 5 2 9 9" xfId="3704"/>
    <cellStyle name="Normal 5 20" xfId="708"/>
    <cellStyle name="Normal 5 20 2" xfId="4139"/>
    <cellStyle name="Normal 5 21" xfId="1059"/>
    <cellStyle name="Normal 5 22" xfId="1494"/>
    <cellStyle name="Normal 5 23" xfId="2027"/>
    <cellStyle name="Normal 5 24" xfId="2555"/>
    <cellStyle name="Normal 5 25" xfId="3083"/>
    <cellStyle name="Normal 5 26" xfId="3611"/>
    <cellStyle name="Normal 5 3" xfId="60"/>
    <cellStyle name="Normal 5 3 10" xfId="2571"/>
    <cellStyle name="Normal 5 3 11" xfId="3099"/>
    <cellStyle name="Normal 5 3 12" xfId="3627"/>
    <cellStyle name="Normal 5 3 2" xfId="155"/>
    <cellStyle name="Normal 5 3 2 2" xfId="430"/>
    <cellStyle name="Normal 5 3 2 2 2" xfId="1951"/>
    <cellStyle name="Normal 5 3 2 2 3" xfId="2484"/>
    <cellStyle name="Normal 5 3 2 2 4" xfId="3012"/>
    <cellStyle name="Normal 5 3 2 2 5" xfId="3540"/>
    <cellStyle name="Normal 5 3 2 2 6" xfId="4068"/>
    <cellStyle name="Normal 5 3 2 3" xfId="904"/>
    <cellStyle name="Normal 5 3 2 4" xfId="1255"/>
    <cellStyle name="Normal 5 3 2 5" xfId="1690"/>
    <cellStyle name="Normal 5 3 2 6" xfId="2223"/>
    <cellStyle name="Normal 5 3 2 7" xfId="2751"/>
    <cellStyle name="Normal 5 3 2 8" xfId="3279"/>
    <cellStyle name="Normal 5 3 2 9" xfId="3807"/>
    <cellStyle name="Normal 5 3 3" xfId="252"/>
    <cellStyle name="Normal 5 3 3 2" xfId="515"/>
    <cellStyle name="Normal 5 3 3 3" xfId="813"/>
    <cellStyle name="Normal 5 3 3 4" xfId="1164"/>
    <cellStyle name="Normal 5 3 3 5" xfId="1599"/>
    <cellStyle name="Normal 5 3 3 6" xfId="2132"/>
    <cellStyle name="Normal 5 3 3 7" xfId="2660"/>
    <cellStyle name="Normal 5 3 3 8" xfId="3188"/>
    <cellStyle name="Normal 5 3 3 9" xfId="3716"/>
    <cellStyle name="Normal 5 3 4" xfId="345"/>
    <cellStyle name="Normal 5 3 4 2" xfId="991"/>
    <cellStyle name="Normal 5 3 4 3" xfId="1342"/>
    <cellStyle name="Normal 5 3 4 4" xfId="1777"/>
    <cellStyle name="Normal 5 3 4 5" xfId="2310"/>
    <cellStyle name="Normal 5 3 4 6" xfId="2838"/>
    <cellStyle name="Normal 5 3 4 7" xfId="3366"/>
    <cellStyle name="Normal 5 3 4 8" xfId="3894"/>
    <cellStyle name="Normal 5 3 5" xfId="603"/>
    <cellStyle name="Normal 5 3 5 2" xfId="1426"/>
    <cellStyle name="Normal 5 3 5 3" xfId="1861"/>
    <cellStyle name="Normal 5 3 5 4" xfId="2394"/>
    <cellStyle name="Normal 5 3 5 5" xfId="2922"/>
    <cellStyle name="Normal 5 3 5 6" xfId="3450"/>
    <cellStyle name="Normal 5 3 5 7" xfId="3978"/>
    <cellStyle name="Normal 5 3 6" xfId="724"/>
    <cellStyle name="Normal 5 3 6 2" xfId="4155"/>
    <cellStyle name="Normal 5 3 7" xfId="1075"/>
    <cellStyle name="Normal 5 3 8" xfId="1510"/>
    <cellStyle name="Normal 5 3 9" xfId="2043"/>
    <cellStyle name="Normal 5 4" xfId="64"/>
    <cellStyle name="Normal 5 4 10" xfId="2575"/>
    <cellStyle name="Normal 5 4 11" xfId="3103"/>
    <cellStyle name="Normal 5 4 12" xfId="3631"/>
    <cellStyle name="Normal 5 4 2" xfId="159"/>
    <cellStyle name="Normal 5 4 2 2" xfId="434"/>
    <cellStyle name="Normal 5 4 2 2 2" xfId="1955"/>
    <cellStyle name="Normal 5 4 2 2 3" xfId="2488"/>
    <cellStyle name="Normal 5 4 2 2 4" xfId="3016"/>
    <cellStyle name="Normal 5 4 2 2 5" xfId="3544"/>
    <cellStyle name="Normal 5 4 2 2 6" xfId="4072"/>
    <cellStyle name="Normal 5 4 2 3" xfId="908"/>
    <cellStyle name="Normal 5 4 2 4" xfId="1259"/>
    <cellStyle name="Normal 5 4 2 5" xfId="1694"/>
    <cellStyle name="Normal 5 4 2 6" xfId="2227"/>
    <cellStyle name="Normal 5 4 2 7" xfId="2755"/>
    <cellStyle name="Normal 5 4 2 8" xfId="3283"/>
    <cellStyle name="Normal 5 4 2 9" xfId="3811"/>
    <cellStyle name="Normal 5 4 3" xfId="256"/>
    <cellStyle name="Normal 5 4 3 2" xfId="519"/>
    <cellStyle name="Normal 5 4 3 3" xfId="817"/>
    <cellStyle name="Normal 5 4 3 4" xfId="1168"/>
    <cellStyle name="Normal 5 4 3 5" xfId="1603"/>
    <cellStyle name="Normal 5 4 3 6" xfId="2136"/>
    <cellStyle name="Normal 5 4 3 7" xfId="2664"/>
    <cellStyle name="Normal 5 4 3 8" xfId="3192"/>
    <cellStyle name="Normal 5 4 3 9" xfId="3720"/>
    <cellStyle name="Normal 5 4 4" xfId="349"/>
    <cellStyle name="Normal 5 4 4 2" xfId="995"/>
    <cellStyle name="Normal 5 4 4 3" xfId="1346"/>
    <cellStyle name="Normal 5 4 4 4" xfId="1781"/>
    <cellStyle name="Normal 5 4 4 5" xfId="2314"/>
    <cellStyle name="Normal 5 4 4 6" xfId="2842"/>
    <cellStyle name="Normal 5 4 4 7" xfId="3370"/>
    <cellStyle name="Normal 5 4 4 8" xfId="3898"/>
    <cellStyle name="Normal 5 4 5" xfId="607"/>
    <cellStyle name="Normal 5 4 5 2" xfId="1430"/>
    <cellStyle name="Normal 5 4 5 3" xfId="1865"/>
    <cellStyle name="Normal 5 4 5 4" xfId="2398"/>
    <cellStyle name="Normal 5 4 5 5" xfId="2926"/>
    <cellStyle name="Normal 5 4 5 6" xfId="3454"/>
    <cellStyle name="Normal 5 4 5 7" xfId="3982"/>
    <cellStyle name="Normal 5 4 6" xfId="728"/>
    <cellStyle name="Normal 5 4 6 2" xfId="4159"/>
    <cellStyle name="Normal 5 4 7" xfId="1079"/>
    <cellStyle name="Normal 5 4 8" xfId="1514"/>
    <cellStyle name="Normal 5 4 9" xfId="2047"/>
    <cellStyle name="Normal 5 5" xfId="68"/>
    <cellStyle name="Normal 5 5 10" xfId="2579"/>
    <cellStyle name="Normal 5 5 11" xfId="3107"/>
    <cellStyle name="Normal 5 5 12" xfId="3635"/>
    <cellStyle name="Normal 5 5 2" xfId="163"/>
    <cellStyle name="Normal 5 5 2 2" xfId="438"/>
    <cellStyle name="Normal 5 5 2 2 2" xfId="1959"/>
    <cellStyle name="Normal 5 5 2 2 3" xfId="2492"/>
    <cellStyle name="Normal 5 5 2 2 4" xfId="3020"/>
    <cellStyle name="Normal 5 5 2 2 5" xfId="3548"/>
    <cellStyle name="Normal 5 5 2 2 6" xfId="4076"/>
    <cellStyle name="Normal 5 5 2 3" xfId="912"/>
    <cellStyle name="Normal 5 5 2 4" xfId="1263"/>
    <cellStyle name="Normal 5 5 2 5" xfId="1698"/>
    <cellStyle name="Normal 5 5 2 6" xfId="2231"/>
    <cellStyle name="Normal 5 5 2 7" xfId="2759"/>
    <cellStyle name="Normal 5 5 2 8" xfId="3287"/>
    <cellStyle name="Normal 5 5 2 9" xfId="3815"/>
    <cellStyle name="Normal 5 5 3" xfId="260"/>
    <cellStyle name="Normal 5 5 3 2" xfId="523"/>
    <cellStyle name="Normal 5 5 3 3" xfId="821"/>
    <cellStyle name="Normal 5 5 3 4" xfId="1172"/>
    <cellStyle name="Normal 5 5 3 5" xfId="1607"/>
    <cellStyle name="Normal 5 5 3 6" xfId="2140"/>
    <cellStyle name="Normal 5 5 3 7" xfId="2668"/>
    <cellStyle name="Normal 5 5 3 8" xfId="3196"/>
    <cellStyle name="Normal 5 5 3 9" xfId="3724"/>
    <cellStyle name="Normal 5 5 4" xfId="353"/>
    <cellStyle name="Normal 5 5 4 2" xfId="999"/>
    <cellStyle name="Normal 5 5 4 3" xfId="1350"/>
    <cellStyle name="Normal 5 5 4 4" xfId="1785"/>
    <cellStyle name="Normal 5 5 4 5" xfId="2318"/>
    <cellStyle name="Normal 5 5 4 6" xfId="2846"/>
    <cellStyle name="Normal 5 5 4 7" xfId="3374"/>
    <cellStyle name="Normal 5 5 4 8" xfId="3902"/>
    <cellStyle name="Normal 5 5 5" xfId="611"/>
    <cellStyle name="Normal 5 5 5 2" xfId="1434"/>
    <cellStyle name="Normal 5 5 5 3" xfId="1869"/>
    <cellStyle name="Normal 5 5 5 4" xfId="2402"/>
    <cellStyle name="Normal 5 5 5 5" xfId="2930"/>
    <cellStyle name="Normal 5 5 5 6" xfId="3458"/>
    <cellStyle name="Normal 5 5 5 7" xfId="3986"/>
    <cellStyle name="Normal 5 5 6" xfId="732"/>
    <cellStyle name="Normal 5 5 6 2" xfId="4163"/>
    <cellStyle name="Normal 5 5 7" xfId="1083"/>
    <cellStyle name="Normal 5 5 8" xfId="1518"/>
    <cellStyle name="Normal 5 5 9" xfId="2051"/>
    <cellStyle name="Normal 5 6" xfId="72"/>
    <cellStyle name="Normal 5 6 10" xfId="2583"/>
    <cellStyle name="Normal 5 6 11" xfId="3111"/>
    <cellStyle name="Normal 5 6 12" xfId="3639"/>
    <cellStyle name="Normal 5 6 2" xfId="167"/>
    <cellStyle name="Normal 5 6 2 2" xfId="442"/>
    <cellStyle name="Normal 5 6 2 2 2" xfId="1963"/>
    <cellStyle name="Normal 5 6 2 2 3" xfId="2496"/>
    <cellStyle name="Normal 5 6 2 2 4" xfId="3024"/>
    <cellStyle name="Normal 5 6 2 2 5" xfId="3552"/>
    <cellStyle name="Normal 5 6 2 2 6" xfId="4080"/>
    <cellStyle name="Normal 5 6 2 3" xfId="916"/>
    <cellStyle name="Normal 5 6 2 4" xfId="1267"/>
    <cellStyle name="Normal 5 6 2 5" xfId="1702"/>
    <cellStyle name="Normal 5 6 2 6" xfId="2235"/>
    <cellStyle name="Normal 5 6 2 7" xfId="2763"/>
    <cellStyle name="Normal 5 6 2 8" xfId="3291"/>
    <cellStyle name="Normal 5 6 2 9" xfId="3819"/>
    <cellStyle name="Normal 5 6 3" xfId="264"/>
    <cellStyle name="Normal 5 6 3 2" xfId="527"/>
    <cellStyle name="Normal 5 6 3 3" xfId="825"/>
    <cellStyle name="Normal 5 6 3 4" xfId="1176"/>
    <cellStyle name="Normal 5 6 3 5" xfId="1611"/>
    <cellStyle name="Normal 5 6 3 6" xfId="2144"/>
    <cellStyle name="Normal 5 6 3 7" xfId="2672"/>
    <cellStyle name="Normal 5 6 3 8" xfId="3200"/>
    <cellStyle name="Normal 5 6 3 9" xfId="3728"/>
    <cellStyle name="Normal 5 6 4" xfId="357"/>
    <cellStyle name="Normal 5 6 4 2" xfId="1003"/>
    <cellStyle name="Normal 5 6 4 3" xfId="1354"/>
    <cellStyle name="Normal 5 6 4 4" xfId="1789"/>
    <cellStyle name="Normal 5 6 4 5" xfId="2322"/>
    <cellStyle name="Normal 5 6 4 6" xfId="2850"/>
    <cellStyle name="Normal 5 6 4 7" xfId="3378"/>
    <cellStyle name="Normal 5 6 4 8" xfId="3906"/>
    <cellStyle name="Normal 5 6 5" xfId="615"/>
    <cellStyle name="Normal 5 6 5 2" xfId="1438"/>
    <cellStyle name="Normal 5 6 5 3" xfId="1873"/>
    <cellStyle name="Normal 5 6 5 4" xfId="2406"/>
    <cellStyle name="Normal 5 6 5 5" xfId="2934"/>
    <cellStyle name="Normal 5 6 5 6" xfId="3462"/>
    <cellStyle name="Normal 5 6 5 7" xfId="3990"/>
    <cellStyle name="Normal 5 6 6" xfId="736"/>
    <cellStyle name="Normal 5 6 6 2" xfId="4167"/>
    <cellStyle name="Normal 5 6 7" xfId="1087"/>
    <cellStyle name="Normal 5 6 8" xfId="1522"/>
    <cellStyle name="Normal 5 6 9" xfId="2055"/>
    <cellStyle name="Normal 5 7" xfId="76"/>
    <cellStyle name="Normal 5 7 10" xfId="2587"/>
    <cellStyle name="Normal 5 7 11" xfId="3115"/>
    <cellStyle name="Normal 5 7 12" xfId="3643"/>
    <cellStyle name="Normal 5 7 2" xfId="171"/>
    <cellStyle name="Normal 5 7 2 2" xfId="446"/>
    <cellStyle name="Normal 5 7 2 2 2" xfId="1967"/>
    <cellStyle name="Normal 5 7 2 2 3" xfId="2500"/>
    <cellStyle name="Normal 5 7 2 2 4" xfId="3028"/>
    <cellStyle name="Normal 5 7 2 2 5" xfId="3556"/>
    <cellStyle name="Normal 5 7 2 2 6" xfId="4084"/>
    <cellStyle name="Normal 5 7 2 3" xfId="920"/>
    <cellStyle name="Normal 5 7 2 4" xfId="1271"/>
    <cellStyle name="Normal 5 7 2 5" xfId="1706"/>
    <cellStyle name="Normal 5 7 2 6" xfId="2239"/>
    <cellStyle name="Normal 5 7 2 7" xfId="2767"/>
    <cellStyle name="Normal 5 7 2 8" xfId="3295"/>
    <cellStyle name="Normal 5 7 2 9" xfId="3823"/>
    <cellStyle name="Normal 5 7 3" xfId="268"/>
    <cellStyle name="Normal 5 7 3 2" xfId="531"/>
    <cellStyle name="Normal 5 7 3 3" xfId="829"/>
    <cellStyle name="Normal 5 7 3 4" xfId="1180"/>
    <cellStyle name="Normal 5 7 3 5" xfId="1615"/>
    <cellStyle name="Normal 5 7 3 6" xfId="2148"/>
    <cellStyle name="Normal 5 7 3 7" xfId="2676"/>
    <cellStyle name="Normal 5 7 3 8" xfId="3204"/>
    <cellStyle name="Normal 5 7 3 9" xfId="3732"/>
    <cellStyle name="Normal 5 7 4" xfId="361"/>
    <cellStyle name="Normal 5 7 4 2" xfId="1007"/>
    <cellStyle name="Normal 5 7 4 3" xfId="1358"/>
    <cellStyle name="Normal 5 7 4 4" xfId="1793"/>
    <cellStyle name="Normal 5 7 4 5" xfId="2326"/>
    <cellStyle name="Normal 5 7 4 6" xfId="2854"/>
    <cellStyle name="Normal 5 7 4 7" xfId="3382"/>
    <cellStyle name="Normal 5 7 4 8" xfId="3910"/>
    <cellStyle name="Normal 5 7 5" xfId="619"/>
    <cellStyle name="Normal 5 7 5 2" xfId="1442"/>
    <cellStyle name="Normal 5 7 5 3" xfId="1877"/>
    <cellStyle name="Normal 5 7 5 4" xfId="2410"/>
    <cellStyle name="Normal 5 7 5 5" xfId="2938"/>
    <cellStyle name="Normal 5 7 5 6" xfId="3466"/>
    <cellStyle name="Normal 5 7 5 7" xfId="3994"/>
    <cellStyle name="Normal 5 7 6" xfId="740"/>
    <cellStyle name="Normal 5 7 6 2" xfId="4171"/>
    <cellStyle name="Normal 5 7 7" xfId="1091"/>
    <cellStyle name="Normal 5 7 8" xfId="1526"/>
    <cellStyle name="Normal 5 7 9" xfId="2059"/>
    <cellStyle name="Normal 5 8" xfId="80"/>
    <cellStyle name="Normal 5 8 10" xfId="2591"/>
    <cellStyle name="Normal 5 8 11" xfId="3119"/>
    <cellStyle name="Normal 5 8 12" xfId="3647"/>
    <cellStyle name="Normal 5 8 2" xfId="175"/>
    <cellStyle name="Normal 5 8 2 2" xfId="450"/>
    <cellStyle name="Normal 5 8 2 2 2" xfId="1971"/>
    <cellStyle name="Normal 5 8 2 2 3" xfId="2504"/>
    <cellStyle name="Normal 5 8 2 2 4" xfId="3032"/>
    <cellStyle name="Normal 5 8 2 2 5" xfId="3560"/>
    <cellStyle name="Normal 5 8 2 2 6" xfId="4088"/>
    <cellStyle name="Normal 5 8 2 3" xfId="924"/>
    <cellStyle name="Normal 5 8 2 4" xfId="1275"/>
    <cellStyle name="Normal 5 8 2 5" xfId="1710"/>
    <cellStyle name="Normal 5 8 2 6" xfId="2243"/>
    <cellStyle name="Normal 5 8 2 7" xfId="2771"/>
    <cellStyle name="Normal 5 8 2 8" xfId="3299"/>
    <cellStyle name="Normal 5 8 2 9" xfId="3827"/>
    <cellStyle name="Normal 5 8 3" xfId="272"/>
    <cellStyle name="Normal 5 8 3 2" xfId="535"/>
    <cellStyle name="Normal 5 8 3 3" xfId="833"/>
    <cellStyle name="Normal 5 8 3 4" xfId="1184"/>
    <cellStyle name="Normal 5 8 3 5" xfId="1619"/>
    <cellStyle name="Normal 5 8 3 6" xfId="2152"/>
    <cellStyle name="Normal 5 8 3 7" xfId="2680"/>
    <cellStyle name="Normal 5 8 3 8" xfId="3208"/>
    <cellStyle name="Normal 5 8 3 9" xfId="3736"/>
    <cellStyle name="Normal 5 8 4" xfId="365"/>
    <cellStyle name="Normal 5 8 4 2" xfId="1011"/>
    <cellStyle name="Normal 5 8 4 3" xfId="1362"/>
    <cellStyle name="Normal 5 8 4 4" xfId="1797"/>
    <cellStyle name="Normal 5 8 4 5" xfId="2330"/>
    <cellStyle name="Normal 5 8 4 6" xfId="2858"/>
    <cellStyle name="Normal 5 8 4 7" xfId="3386"/>
    <cellStyle name="Normal 5 8 4 8" xfId="3914"/>
    <cellStyle name="Normal 5 8 5" xfId="623"/>
    <cellStyle name="Normal 5 8 5 2" xfId="1446"/>
    <cellStyle name="Normal 5 8 5 3" xfId="1881"/>
    <cellStyle name="Normal 5 8 5 4" xfId="2414"/>
    <cellStyle name="Normal 5 8 5 5" xfId="2942"/>
    <cellStyle name="Normal 5 8 5 6" xfId="3470"/>
    <cellStyle name="Normal 5 8 5 7" xfId="3998"/>
    <cellStyle name="Normal 5 8 6" xfId="744"/>
    <cellStyle name="Normal 5 8 6 2" xfId="4175"/>
    <cellStyle name="Normal 5 8 7" xfId="1095"/>
    <cellStyle name="Normal 5 8 8" xfId="1530"/>
    <cellStyle name="Normal 5 8 9" xfId="2063"/>
    <cellStyle name="Normal 5 9" xfId="88"/>
    <cellStyle name="Normal 5 9 10" xfId="2599"/>
    <cellStyle name="Normal 5 9 11" xfId="3127"/>
    <cellStyle name="Normal 5 9 12" xfId="3655"/>
    <cellStyle name="Normal 5 9 2" xfId="183"/>
    <cellStyle name="Normal 5 9 2 2" xfId="458"/>
    <cellStyle name="Normal 5 9 2 2 2" xfId="1979"/>
    <cellStyle name="Normal 5 9 2 2 3" xfId="2512"/>
    <cellStyle name="Normal 5 9 2 2 4" xfId="3040"/>
    <cellStyle name="Normal 5 9 2 2 5" xfId="3568"/>
    <cellStyle name="Normal 5 9 2 2 6" xfId="4096"/>
    <cellStyle name="Normal 5 9 2 3" xfId="932"/>
    <cellStyle name="Normal 5 9 2 4" xfId="1283"/>
    <cellStyle name="Normal 5 9 2 5" xfId="1718"/>
    <cellStyle name="Normal 5 9 2 6" xfId="2251"/>
    <cellStyle name="Normal 5 9 2 7" xfId="2779"/>
    <cellStyle name="Normal 5 9 2 8" xfId="3307"/>
    <cellStyle name="Normal 5 9 2 9" xfId="3835"/>
    <cellStyle name="Normal 5 9 3" xfId="280"/>
    <cellStyle name="Normal 5 9 3 2" xfId="543"/>
    <cellStyle name="Normal 5 9 3 3" xfId="841"/>
    <cellStyle name="Normal 5 9 3 4" xfId="1192"/>
    <cellStyle name="Normal 5 9 3 5" xfId="1627"/>
    <cellStyle name="Normal 5 9 3 6" xfId="2160"/>
    <cellStyle name="Normal 5 9 3 7" xfId="2688"/>
    <cellStyle name="Normal 5 9 3 8" xfId="3216"/>
    <cellStyle name="Normal 5 9 3 9" xfId="3744"/>
    <cellStyle name="Normal 5 9 4" xfId="373"/>
    <cellStyle name="Normal 5 9 4 2" xfId="1019"/>
    <cellStyle name="Normal 5 9 4 3" xfId="1370"/>
    <cellStyle name="Normal 5 9 4 4" xfId="1805"/>
    <cellStyle name="Normal 5 9 4 5" xfId="2338"/>
    <cellStyle name="Normal 5 9 4 6" xfId="2866"/>
    <cellStyle name="Normal 5 9 4 7" xfId="3394"/>
    <cellStyle name="Normal 5 9 4 8" xfId="3922"/>
    <cellStyle name="Normal 5 9 5" xfId="631"/>
    <cellStyle name="Normal 5 9 5 2" xfId="1454"/>
    <cellStyle name="Normal 5 9 5 3" xfId="1889"/>
    <cellStyle name="Normal 5 9 5 4" xfId="2422"/>
    <cellStyle name="Normal 5 9 5 5" xfId="2950"/>
    <cellStyle name="Normal 5 9 5 6" xfId="3478"/>
    <cellStyle name="Normal 5 9 5 7" xfId="4006"/>
    <cellStyle name="Normal 5 9 6" xfId="752"/>
    <cellStyle name="Normal 5 9 6 2" xfId="4183"/>
    <cellStyle name="Normal 5 9 7" xfId="1103"/>
    <cellStyle name="Normal 5 9 8" xfId="1538"/>
    <cellStyle name="Normal 5 9 9" xfId="2071"/>
    <cellStyle name="Normal 6" xfId="25"/>
    <cellStyle name="Normal 6 2" xfId="228"/>
    <cellStyle name="Normal 6 2 2" xfId="1926"/>
    <cellStyle name="Normal 6 2 3" xfId="2459"/>
    <cellStyle name="Normal 6 2 4" xfId="2987"/>
    <cellStyle name="Normal 6 2 5" xfId="3515"/>
    <cellStyle name="Normal 6 2 6" xfId="4043"/>
    <cellStyle name="Normal 6 3" xfId="324"/>
    <cellStyle name="Normal 7" xfId="226"/>
    <cellStyle name="Normal 7 2" xfId="495"/>
    <cellStyle name="Normal 7 3" xfId="789"/>
    <cellStyle name="Normal 7 4" xfId="1140"/>
    <cellStyle name="Normal 7 5" xfId="1575"/>
    <cellStyle name="Normal 7 6" xfId="2108"/>
    <cellStyle name="Normal 7 7" xfId="2636"/>
    <cellStyle name="Normal 7 8" xfId="3164"/>
    <cellStyle name="Normal 7 9" xfId="3692"/>
    <cellStyle name="Normal 8" xfId="323"/>
    <cellStyle name="Normal 8 2" xfId="580"/>
    <cellStyle name="Porcentagem" xfId="2" builtinId="5"/>
    <cellStyle name="Porcentagem 2" xfId="28"/>
    <cellStyle name="Porcentagem 2 2" xfId="34"/>
    <cellStyle name="Porcentagem 3" xfId="35"/>
    <cellStyle name="Porcentagem 4" xfId="36"/>
    <cellStyle name="Porcentagem 4 10" xfId="94"/>
    <cellStyle name="Porcentagem 4 10 10" xfId="2605"/>
    <cellStyle name="Porcentagem 4 10 11" xfId="3133"/>
    <cellStyle name="Porcentagem 4 10 12" xfId="3661"/>
    <cellStyle name="Porcentagem 4 10 2" xfId="189"/>
    <cellStyle name="Porcentagem 4 10 2 2" xfId="464"/>
    <cellStyle name="Porcentagem 4 10 2 2 2" xfId="1985"/>
    <cellStyle name="Porcentagem 4 10 2 2 3" xfId="2518"/>
    <cellStyle name="Porcentagem 4 10 2 2 4" xfId="3046"/>
    <cellStyle name="Porcentagem 4 10 2 2 5" xfId="3574"/>
    <cellStyle name="Porcentagem 4 10 2 2 6" xfId="4102"/>
    <cellStyle name="Porcentagem 4 10 2 3" xfId="938"/>
    <cellStyle name="Porcentagem 4 10 2 4" xfId="1289"/>
    <cellStyle name="Porcentagem 4 10 2 5" xfId="1724"/>
    <cellStyle name="Porcentagem 4 10 2 6" xfId="2257"/>
    <cellStyle name="Porcentagem 4 10 2 7" xfId="2785"/>
    <cellStyle name="Porcentagem 4 10 2 8" xfId="3313"/>
    <cellStyle name="Porcentagem 4 10 2 9" xfId="3841"/>
    <cellStyle name="Porcentagem 4 10 3" xfId="286"/>
    <cellStyle name="Porcentagem 4 10 3 2" xfId="549"/>
    <cellStyle name="Porcentagem 4 10 3 3" xfId="847"/>
    <cellStyle name="Porcentagem 4 10 3 4" xfId="1198"/>
    <cellStyle name="Porcentagem 4 10 3 5" xfId="1633"/>
    <cellStyle name="Porcentagem 4 10 3 6" xfId="2166"/>
    <cellStyle name="Porcentagem 4 10 3 7" xfId="2694"/>
    <cellStyle name="Porcentagem 4 10 3 8" xfId="3222"/>
    <cellStyle name="Porcentagem 4 10 3 9" xfId="3750"/>
    <cellStyle name="Porcentagem 4 10 4" xfId="379"/>
    <cellStyle name="Porcentagem 4 10 4 2" xfId="1025"/>
    <cellStyle name="Porcentagem 4 10 4 3" xfId="1376"/>
    <cellStyle name="Porcentagem 4 10 4 4" xfId="1811"/>
    <cellStyle name="Porcentagem 4 10 4 5" xfId="2344"/>
    <cellStyle name="Porcentagem 4 10 4 6" xfId="2872"/>
    <cellStyle name="Porcentagem 4 10 4 7" xfId="3400"/>
    <cellStyle name="Porcentagem 4 10 4 8" xfId="3928"/>
    <cellStyle name="Porcentagem 4 10 5" xfId="637"/>
    <cellStyle name="Porcentagem 4 10 5 2" xfId="1460"/>
    <cellStyle name="Porcentagem 4 10 5 3" xfId="1895"/>
    <cellStyle name="Porcentagem 4 10 5 4" xfId="2428"/>
    <cellStyle name="Porcentagem 4 10 5 5" xfId="2956"/>
    <cellStyle name="Porcentagem 4 10 5 6" xfId="3484"/>
    <cellStyle name="Porcentagem 4 10 5 7" xfId="4012"/>
    <cellStyle name="Porcentagem 4 10 6" xfId="758"/>
    <cellStyle name="Porcentagem 4 10 6 2" xfId="4189"/>
    <cellStyle name="Porcentagem 4 10 7" xfId="1109"/>
    <cellStyle name="Porcentagem 4 10 8" xfId="1544"/>
    <cellStyle name="Porcentagem 4 10 9" xfId="2077"/>
    <cellStyle name="Porcentagem 4 11" xfId="102"/>
    <cellStyle name="Porcentagem 4 11 10" xfId="2613"/>
    <cellStyle name="Porcentagem 4 11 11" xfId="3141"/>
    <cellStyle name="Porcentagem 4 11 12" xfId="3669"/>
    <cellStyle name="Porcentagem 4 11 2" xfId="197"/>
    <cellStyle name="Porcentagem 4 11 2 2" xfId="472"/>
    <cellStyle name="Porcentagem 4 11 2 2 2" xfId="1993"/>
    <cellStyle name="Porcentagem 4 11 2 2 3" xfId="2526"/>
    <cellStyle name="Porcentagem 4 11 2 2 4" xfId="3054"/>
    <cellStyle name="Porcentagem 4 11 2 2 5" xfId="3582"/>
    <cellStyle name="Porcentagem 4 11 2 2 6" xfId="4110"/>
    <cellStyle name="Porcentagem 4 11 2 3" xfId="946"/>
    <cellStyle name="Porcentagem 4 11 2 4" xfId="1297"/>
    <cellStyle name="Porcentagem 4 11 2 5" xfId="1732"/>
    <cellStyle name="Porcentagem 4 11 2 6" xfId="2265"/>
    <cellStyle name="Porcentagem 4 11 2 7" xfId="2793"/>
    <cellStyle name="Porcentagem 4 11 2 8" xfId="3321"/>
    <cellStyle name="Porcentagem 4 11 2 9" xfId="3849"/>
    <cellStyle name="Porcentagem 4 11 3" xfId="294"/>
    <cellStyle name="Porcentagem 4 11 3 2" xfId="557"/>
    <cellStyle name="Porcentagem 4 11 3 3" xfId="855"/>
    <cellStyle name="Porcentagem 4 11 3 4" xfId="1206"/>
    <cellStyle name="Porcentagem 4 11 3 5" xfId="1641"/>
    <cellStyle name="Porcentagem 4 11 3 6" xfId="2174"/>
    <cellStyle name="Porcentagem 4 11 3 7" xfId="2702"/>
    <cellStyle name="Porcentagem 4 11 3 8" xfId="3230"/>
    <cellStyle name="Porcentagem 4 11 3 9" xfId="3758"/>
    <cellStyle name="Porcentagem 4 11 4" xfId="387"/>
    <cellStyle name="Porcentagem 4 11 4 2" xfId="1033"/>
    <cellStyle name="Porcentagem 4 11 4 3" xfId="1384"/>
    <cellStyle name="Porcentagem 4 11 4 4" xfId="1819"/>
    <cellStyle name="Porcentagem 4 11 4 5" xfId="2352"/>
    <cellStyle name="Porcentagem 4 11 4 6" xfId="2880"/>
    <cellStyle name="Porcentagem 4 11 4 7" xfId="3408"/>
    <cellStyle name="Porcentagem 4 11 4 8" xfId="3936"/>
    <cellStyle name="Porcentagem 4 11 5" xfId="645"/>
    <cellStyle name="Porcentagem 4 11 5 2" xfId="1468"/>
    <cellStyle name="Porcentagem 4 11 5 3" xfId="1903"/>
    <cellStyle name="Porcentagem 4 11 5 4" xfId="2436"/>
    <cellStyle name="Porcentagem 4 11 5 5" xfId="2964"/>
    <cellStyle name="Porcentagem 4 11 5 6" xfId="3492"/>
    <cellStyle name="Porcentagem 4 11 5 7" xfId="4020"/>
    <cellStyle name="Porcentagem 4 11 6" xfId="766"/>
    <cellStyle name="Porcentagem 4 11 6 2" xfId="4197"/>
    <cellStyle name="Porcentagem 4 11 7" xfId="1117"/>
    <cellStyle name="Porcentagem 4 11 8" xfId="1552"/>
    <cellStyle name="Porcentagem 4 11 9" xfId="2085"/>
    <cellStyle name="Porcentagem 4 12" xfId="110"/>
    <cellStyle name="Porcentagem 4 12 10" xfId="2621"/>
    <cellStyle name="Porcentagem 4 12 11" xfId="3149"/>
    <cellStyle name="Porcentagem 4 12 12" xfId="3677"/>
    <cellStyle name="Porcentagem 4 12 2" xfId="205"/>
    <cellStyle name="Porcentagem 4 12 2 2" xfId="480"/>
    <cellStyle name="Porcentagem 4 12 2 2 2" xfId="2001"/>
    <cellStyle name="Porcentagem 4 12 2 2 3" xfId="2534"/>
    <cellStyle name="Porcentagem 4 12 2 2 4" xfId="3062"/>
    <cellStyle name="Porcentagem 4 12 2 2 5" xfId="3590"/>
    <cellStyle name="Porcentagem 4 12 2 2 6" xfId="4118"/>
    <cellStyle name="Porcentagem 4 12 2 3" xfId="954"/>
    <cellStyle name="Porcentagem 4 12 2 4" xfId="1305"/>
    <cellStyle name="Porcentagem 4 12 2 5" xfId="1740"/>
    <cellStyle name="Porcentagem 4 12 2 6" xfId="2273"/>
    <cellStyle name="Porcentagem 4 12 2 7" xfId="2801"/>
    <cellStyle name="Porcentagem 4 12 2 8" xfId="3329"/>
    <cellStyle name="Porcentagem 4 12 2 9" xfId="3857"/>
    <cellStyle name="Porcentagem 4 12 3" xfId="302"/>
    <cellStyle name="Porcentagem 4 12 3 2" xfId="565"/>
    <cellStyle name="Porcentagem 4 12 3 3" xfId="863"/>
    <cellStyle name="Porcentagem 4 12 3 4" xfId="1214"/>
    <cellStyle name="Porcentagem 4 12 3 5" xfId="1649"/>
    <cellStyle name="Porcentagem 4 12 3 6" xfId="2182"/>
    <cellStyle name="Porcentagem 4 12 3 7" xfId="2710"/>
    <cellStyle name="Porcentagem 4 12 3 8" xfId="3238"/>
    <cellStyle name="Porcentagem 4 12 3 9" xfId="3766"/>
    <cellStyle name="Porcentagem 4 12 4" xfId="395"/>
    <cellStyle name="Porcentagem 4 12 4 2" xfId="1041"/>
    <cellStyle name="Porcentagem 4 12 4 3" xfId="1392"/>
    <cellStyle name="Porcentagem 4 12 4 4" xfId="1827"/>
    <cellStyle name="Porcentagem 4 12 4 5" xfId="2360"/>
    <cellStyle name="Porcentagem 4 12 4 6" xfId="2888"/>
    <cellStyle name="Porcentagem 4 12 4 7" xfId="3416"/>
    <cellStyle name="Porcentagem 4 12 4 8" xfId="3944"/>
    <cellStyle name="Porcentagem 4 12 5" xfId="653"/>
    <cellStyle name="Porcentagem 4 12 5 2" xfId="1476"/>
    <cellStyle name="Porcentagem 4 12 5 3" xfId="1911"/>
    <cellStyle name="Porcentagem 4 12 5 4" xfId="2444"/>
    <cellStyle name="Porcentagem 4 12 5 5" xfId="2972"/>
    <cellStyle name="Porcentagem 4 12 5 6" xfId="3500"/>
    <cellStyle name="Porcentagem 4 12 5 7" xfId="4028"/>
    <cellStyle name="Porcentagem 4 12 6" xfId="774"/>
    <cellStyle name="Porcentagem 4 12 6 2" xfId="4205"/>
    <cellStyle name="Porcentagem 4 12 7" xfId="1125"/>
    <cellStyle name="Porcentagem 4 12 8" xfId="1560"/>
    <cellStyle name="Porcentagem 4 12 9" xfId="2093"/>
    <cellStyle name="Porcentagem 4 13" xfId="118"/>
    <cellStyle name="Porcentagem 4 13 10" xfId="2629"/>
    <cellStyle name="Porcentagem 4 13 11" xfId="3157"/>
    <cellStyle name="Porcentagem 4 13 12" xfId="3685"/>
    <cellStyle name="Porcentagem 4 13 2" xfId="213"/>
    <cellStyle name="Porcentagem 4 13 2 2" xfId="488"/>
    <cellStyle name="Porcentagem 4 13 2 2 2" xfId="2009"/>
    <cellStyle name="Porcentagem 4 13 2 2 3" xfId="2542"/>
    <cellStyle name="Porcentagem 4 13 2 2 4" xfId="3070"/>
    <cellStyle name="Porcentagem 4 13 2 2 5" xfId="3598"/>
    <cellStyle name="Porcentagem 4 13 2 2 6" xfId="4126"/>
    <cellStyle name="Porcentagem 4 13 2 3" xfId="962"/>
    <cellStyle name="Porcentagem 4 13 2 4" xfId="1313"/>
    <cellStyle name="Porcentagem 4 13 2 5" xfId="1748"/>
    <cellStyle name="Porcentagem 4 13 2 6" xfId="2281"/>
    <cellStyle name="Porcentagem 4 13 2 7" xfId="2809"/>
    <cellStyle name="Porcentagem 4 13 2 8" xfId="3337"/>
    <cellStyle name="Porcentagem 4 13 2 9" xfId="3865"/>
    <cellStyle name="Porcentagem 4 13 3" xfId="310"/>
    <cellStyle name="Porcentagem 4 13 3 2" xfId="573"/>
    <cellStyle name="Porcentagem 4 13 3 3" xfId="871"/>
    <cellStyle name="Porcentagem 4 13 3 4" xfId="1222"/>
    <cellStyle name="Porcentagem 4 13 3 5" xfId="1657"/>
    <cellStyle name="Porcentagem 4 13 3 6" xfId="2190"/>
    <cellStyle name="Porcentagem 4 13 3 7" xfId="2718"/>
    <cellStyle name="Porcentagem 4 13 3 8" xfId="3246"/>
    <cellStyle name="Porcentagem 4 13 3 9" xfId="3774"/>
    <cellStyle name="Porcentagem 4 13 4" xfId="403"/>
    <cellStyle name="Porcentagem 4 13 4 2" xfId="1049"/>
    <cellStyle name="Porcentagem 4 13 4 3" xfId="1400"/>
    <cellStyle name="Porcentagem 4 13 4 4" xfId="1835"/>
    <cellStyle name="Porcentagem 4 13 4 5" xfId="2368"/>
    <cellStyle name="Porcentagem 4 13 4 6" xfId="2896"/>
    <cellStyle name="Porcentagem 4 13 4 7" xfId="3424"/>
    <cellStyle name="Porcentagem 4 13 4 8" xfId="3952"/>
    <cellStyle name="Porcentagem 4 13 5" xfId="661"/>
    <cellStyle name="Porcentagem 4 13 5 2" xfId="1484"/>
    <cellStyle name="Porcentagem 4 13 5 3" xfId="1919"/>
    <cellStyle name="Porcentagem 4 13 5 4" xfId="2452"/>
    <cellStyle name="Porcentagem 4 13 5 5" xfId="2980"/>
    <cellStyle name="Porcentagem 4 13 5 6" xfId="3508"/>
    <cellStyle name="Porcentagem 4 13 5 7" xfId="4036"/>
    <cellStyle name="Porcentagem 4 13 6" xfId="782"/>
    <cellStyle name="Porcentagem 4 13 6 2" xfId="4213"/>
    <cellStyle name="Porcentagem 4 13 7" xfId="1133"/>
    <cellStyle name="Porcentagem 4 13 8" xfId="1568"/>
    <cellStyle name="Porcentagem 4 13 9" xfId="2101"/>
    <cellStyle name="Porcentagem 4 14" xfId="50"/>
    <cellStyle name="Porcentagem 4 14 10" xfId="2561"/>
    <cellStyle name="Porcentagem 4 14 11" xfId="3089"/>
    <cellStyle name="Porcentagem 4 14 12" xfId="3617"/>
    <cellStyle name="Porcentagem 4 14 2" xfId="145"/>
    <cellStyle name="Porcentagem 4 14 2 2" xfId="420"/>
    <cellStyle name="Porcentagem 4 14 2 2 2" xfId="1941"/>
    <cellStyle name="Porcentagem 4 14 2 2 3" xfId="2474"/>
    <cellStyle name="Porcentagem 4 14 2 2 4" xfId="3002"/>
    <cellStyle name="Porcentagem 4 14 2 2 5" xfId="3530"/>
    <cellStyle name="Porcentagem 4 14 2 2 6" xfId="4058"/>
    <cellStyle name="Porcentagem 4 14 2 3" xfId="894"/>
    <cellStyle name="Porcentagem 4 14 2 4" xfId="1245"/>
    <cellStyle name="Porcentagem 4 14 2 5" xfId="1680"/>
    <cellStyle name="Porcentagem 4 14 2 6" xfId="2213"/>
    <cellStyle name="Porcentagem 4 14 2 7" xfId="2741"/>
    <cellStyle name="Porcentagem 4 14 2 8" xfId="3269"/>
    <cellStyle name="Porcentagem 4 14 2 9" xfId="3797"/>
    <cellStyle name="Porcentagem 4 14 3" xfId="242"/>
    <cellStyle name="Porcentagem 4 14 3 2" xfId="505"/>
    <cellStyle name="Porcentagem 4 14 3 3" xfId="803"/>
    <cellStyle name="Porcentagem 4 14 3 4" xfId="1154"/>
    <cellStyle name="Porcentagem 4 14 3 5" xfId="1589"/>
    <cellStyle name="Porcentagem 4 14 3 6" xfId="2122"/>
    <cellStyle name="Porcentagem 4 14 3 7" xfId="2650"/>
    <cellStyle name="Porcentagem 4 14 3 8" xfId="3178"/>
    <cellStyle name="Porcentagem 4 14 3 9" xfId="3706"/>
    <cellStyle name="Porcentagem 4 14 4" xfId="335"/>
    <cellStyle name="Porcentagem 4 14 4 2" xfId="981"/>
    <cellStyle name="Porcentagem 4 14 4 3" xfId="1332"/>
    <cellStyle name="Porcentagem 4 14 4 4" xfId="1767"/>
    <cellStyle name="Porcentagem 4 14 4 5" xfId="2300"/>
    <cellStyle name="Porcentagem 4 14 4 6" xfId="2828"/>
    <cellStyle name="Porcentagem 4 14 4 7" xfId="3356"/>
    <cellStyle name="Porcentagem 4 14 4 8" xfId="3884"/>
    <cellStyle name="Porcentagem 4 14 5" xfId="593"/>
    <cellStyle name="Porcentagem 4 14 5 2" xfId="1416"/>
    <cellStyle name="Porcentagem 4 14 5 3" xfId="1851"/>
    <cellStyle name="Porcentagem 4 14 5 4" xfId="2384"/>
    <cellStyle name="Porcentagem 4 14 5 5" xfId="2912"/>
    <cellStyle name="Porcentagem 4 14 5 6" xfId="3440"/>
    <cellStyle name="Porcentagem 4 14 5 7" xfId="3968"/>
    <cellStyle name="Porcentagem 4 14 6" xfId="714"/>
    <cellStyle name="Porcentagem 4 14 6 2" xfId="4145"/>
    <cellStyle name="Porcentagem 4 14 7" xfId="1065"/>
    <cellStyle name="Porcentagem 4 14 8" xfId="1500"/>
    <cellStyle name="Porcentagem 4 14 9" xfId="2033"/>
    <cellStyle name="Porcentagem 4 15" xfId="122"/>
    <cellStyle name="Porcentagem 4 15 10" xfId="2633"/>
    <cellStyle name="Porcentagem 4 15 11" xfId="3161"/>
    <cellStyle name="Porcentagem 4 15 12" xfId="3689"/>
    <cellStyle name="Porcentagem 4 15 2" xfId="217"/>
    <cellStyle name="Porcentagem 4 15 2 2" xfId="492"/>
    <cellStyle name="Porcentagem 4 15 2 2 2" xfId="2013"/>
    <cellStyle name="Porcentagem 4 15 2 2 3" xfId="2546"/>
    <cellStyle name="Porcentagem 4 15 2 2 4" xfId="3074"/>
    <cellStyle name="Porcentagem 4 15 2 2 5" xfId="3602"/>
    <cellStyle name="Porcentagem 4 15 2 2 6" xfId="4130"/>
    <cellStyle name="Porcentagem 4 15 2 3" xfId="966"/>
    <cellStyle name="Porcentagem 4 15 2 4" xfId="1317"/>
    <cellStyle name="Porcentagem 4 15 2 5" xfId="1752"/>
    <cellStyle name="Porcentagem 4 15 2 6" xfId="2285"/>
    <cellStyle name="Porcentagem 4 15 2 7" xfId="2813"/>
    <cellStyle name="Porcentagem 4 15 2 8" xfId="3341"/>
    <cellStyle name="Porcentagem 4 15 2 9" xfId="3869"/>
    <cellStyle name="Porcentagem 4 15 3" xfId="314"/>
    <cellStyle name="Porcentagem 4 15 3 2" xfId="577"/>
    <cellStyle name="Porcentagem 4 15 3 3" xfId="875"/>
    <cellStyle name="Porcentagem 4 15 3 4" xfId="1226"/>
    <cellStyle name="Porcentagem 4 15 3 5" xfId="1661"/>
    <cellStyle name="Porcentagem 4 15 3 6" xfId="2194"/>
    <cellStyle name="Porcentagem 4 15 3 7" xfId="2722"/>
    <cellStyle name="Porcentagem 4 15 3 8" xfId="3250"/>
    <cellStyle name="Porcentagem 4 15 3 9" xfId="3778"/>
    <cellStyle name="Porcentagem 4 15 4" xfId="407"/>
    <cellStyle name="Porcentagem 4 15 4 2" xfId="1053"/>
    <cellStyle name="Porcentagem 4 15 4 3" xfId="1404"/>
    <cellStyle name="Porcentagem 4 15 4 4" xfId="1839"/>
    <cellStyle name="Porcentagem 4 15 4 5" xfId="2372"/>
    <cellStyle name="Porcentagem 4 15 4 6" xfId="2900"/>
    <cellStyle name="Porcentagem 4 15 4 7" xfId="3428"/>
    <cellStyle name="Porcentagem 4 15 4 8" xfId="3956"/>
    <cellStyle name="Porcentagem 4 15 5" xfId="665"/>
    <cellStyle name="Porcentagem 4 15 5 2" xfId="1488"/>
    <cellStyle name="Porcentagem 4 15 5 3" xfId="1923"/>
    <cellStyle name="Porcentagem 4 15 5 4" xfId="2456"/>
    <cellStyle name="Porcentagem 4 15 5 5" xfId="2984"/>
    <cellStyle name="Porcentagem 4 15 5 6" xfId="3512"/>
    <cellStyle name="Porcentagem 4 15 5 7" xfId="4040"/>
    <cellStyle name="Porcentagem 4 15 6" xfId="786"/>
    <cellStyle name="Porcentagem 4 15 6 2" xfId="4217"/>
    <cellStyle name="Porcentagem 4 15 7" xfId="1137"/>
    <cellStyle name="Porcentagem 4 15 8" xfId="1572"/>
    <cellStyle name="Porcentagem 4 15 9" xfId="2105"/>
    <cellStyle name="Porcentagem 4 16" xfId="134"/>
    <cellStyle name="Porcentagem 4 16 2" xfId="412"/>
    <cellStyle name="Porcentagem 4 16 2 2" xfId="1930"/>
    <cellStyle name="Porcentagem 4 16 2 3" xfId="2463"/>
    <cellStyle name="Porcentagem 4 16 2 4" xfId="2991"/>
    <cellStyle name="Porcentagem 4 16 2 5" xfId="3519"/>
    <cellStyle name="Porcentagem 4 16 2 6" xfId="4047"/>
    <cellStyle name="Porcentagem 4 16 3" xfId="883"/>
    <cellStyle name="Porcentagem 4 16 4" xfId="1234"/>
    <cellStyle name="Porcentagem 4 16 5" xfId="1669"/>
    <cellStyle name="Porcentagem 4 16 6" xfId="2202"/>
    <cellStyle name="Porcentagem 4 16 7" xfId="2730"/>
    <cellStyle name="Porcentagem 4 16 8" xfId="3258"/>
    <cellStyle name="Porcentagem 4 16 9" xfId="3786"/>
    <cellStyle name="Porcentagem 4 17" xfId="231"/>
    <cellStyle name="Porcentagem 4 17 2" xfId="497"/>
    <cellStyle name="Porcentagem 4 17 3" xfId="792"/>
    <cellStyle name="Porcentagem 4 17 4" xfId="1143"/>
    <cellStyle name="Porcentagem 4 17 5" xfId="1578"/>
    <cellStyle name="Porcentagem 4 17 6" xfId="2111"/>
    <cellStyle name="Porcentagem 4 17 7" xfId="2639"/>
    <cellStyle name="Porcentagem 4 17 8" xfId="3167"/>
    <cellStyle name="Porcentagem 4 17 9" xfId="3695"/>
    <cellStyle name="Porcentagem 4 18" xfId="327"/>
    <cellStyle name="Porcentagem 4 18 2" xfId="973"/>
    <cellStyle name="Porcentagem 4 18 3" xfId="1324"/>
    <cellStyle name="Porcentagem 4 18 4" xfId="1759"/>
    <cellStyle name="Porcentagem 4 18 5" xfId="2292"/>
    <cellStyle name="Porcentagem 4 18 6" xfId="2820"/>
    <cellStyle name="Porcentagem 4 18 7" xfId="3348"/>
    <cellStyle name="Porcentagem 4 18 8" xfId="3876"/>
    <cellStyle name="Porcentagem 4 19" xfId="585"/>
    <cellStyle name="Porcentagem 4 19 2" xfId="1408"/>
    <cellStyle name="Porcentagem 4 19 3" xfId="1843"/>
    <cellStyle name="Porcentagem 4 19 4" xfId="2376"/>
    <cellStyle name="Porcentagem 4 19 5" xfId="2904"/>
    <cellStyle name="Porcentagem 4 19 6" xfId="3432"/>
    <cellStyle name="Porcentagem 4 19 7" xfId="3960"/>
    <cellStyle name="Porcentagem 4 2" xfId="46"/>
    <cellStyle name="Porcentagem 4 2 10" xfId="331"/>
    <cellStyle name="Porcentagem 4 2 10 2" xfId="977"/>
    <cellStyle name="Porcentagem 4 2 10 3" xfId="1328"/>
    <cellStyle name="Porcentagem 4 2 10 4" xfId="1763"/>
    <cellStyle name="Porcentagem 4 2 10 5" xfId="2296"/>
    <cellStyle name="Porcentagem 4 2 10 6" xfId="2824"/>
    <cellStyle name="Porcentagem 4 2 10 7" xfId="3352"/>
    <cellStyle name="Porcentagem 4 2 10 8" xfId="3880"/>
    <cellStyle name="Porcentagem 4 2 11" xfId="589"/>
    <cellStyle name="Porcentagem 4 2 11 2" xfId="1412"/>
    <cellStyle name="Porcentagem 4 2 11 3" xfId="1847"/>
    <cellStyle name="Porcentagem 4 2 11 4" xfId="2380"/>
    <cellStyle name="Porcentagem 4 2 11 5" xfId="2908"/>
    <cellStyle name="Porcentagem 4 2 11 6" xfId="3436"/>
    <cellStyle name="Porcentagem 4 2 11 7" xfId="3964"/>
    <cellStyle name="Porcentagem 4 2 12" xfId="710"/>
    <cellStyle name="Porcentagem 4 2 12 2" xfId="4141"/>
    <cellStyle name="Porcentagem 4 2 13" xfId="1061"/>
    <cellStyle name="Porcentagem 4 2 14" xfId="1496"/>
    <cellStyle name="Porcentagem 4 2 15" xfId="2029"/>
    <cellStyle name="Porcentagem 4 2 16" xfId="2557"/>
    <cellStyle name="Porcentagem 4 2 17" xfId="3085"/>
    <cellStyle name="Porcentagem 4 2 18" xfId="3613"/>
    <cellStyle name="Porcentagem 4 2 2" xfId="82"/>
    <cellStyle name="Porcentagem 4 2 2 10" xfId="2593"/>
    <cellStyle name="Porcentagem 4 2 2 11" xfId="3121"/>
    <cellStyle name="Porcentagem 4 2 2 12" xfId="3649"/>
    <cellStyle name="Porcentagem 4 2 2 2" xfId="177"/>
    <cellStyle name="Porcentagem 4 2 2 2 2" xfId="452"/>
    <cellStyle name="Porcentagem 4 2 2 2 2 2" xfId="1973"/>
    <cellStyle name="Porcentagem 4 2 2 2 2 3" xfId="2506"/>
    <cellStyle name="Porcentagem 4 2 2 2 2 4" xfId="3034"/>
    <cellStyle name="Porcentagem 4 2 2 2 2 5" xfId="3562"/>
    <cellStyle name="Porcentagem 4 2 2 2 2 6" xfId="4090"/>
    <cellStyle name="Porcentagem 4 2 2 2 3" xfId="926"/>
    <cellStyle name="Porcentagem 4 2 2 2 4" xfId="1277"/>
    <cellStyle name="Porcentagem 4 2 2 2 5" xfId="1712"/>
    <cellStyle name="Porcentagem 4 2 2 2 6" xfId="2245"/>
    <cellStyle name="Porcentagem 4 2 2 2 7" xfId="2773"/>
    <cellStyle name="Porcentagem 4 2 2 2 8" xfId="3301"/>
    <cellStyle name="Porcentagem 4 2 2 2 9" xfId="3829"/>
    <cellStyle name="Porcentagem 4 2 2 3" xfId="274"/>
    <cellStyle name="Porcentagem 4 2 2 3 2" xfId="537"/>
    <cellStyle name="Porcentagem 4 2 2 3 3" xfId="835"/>
    <cellStyle name="Porcentagem 4 2 2 3 4" xfId="1186"/>
    <cellStyle name="Porcentagem 4 2 2 3 5" xfId="1621"/>
    <cellStyle name="Porcentagem 4 2 2 3 6" xfId="2154"/>
    <cellStyle name="Porcentagem 4 2 2 3 7" xfId="2682"/>
    <cellStyle name="Porcentagem 4 2 2 3 8" xfId="3210"/>
    <cellStyle name="Porcentagem 4 2 2 3 9" xfId="3738"/>
    <cellStyle name="Porcentagem 4 2 2 4" xfId="367"/>
    <cellStyle name="Porcentagem 4 2 2 4 2" xfId="1013"/>
    <cellStyle name="Porcentagem 4 2 2 4 3" xfId="1364"/>
    <cellStyle name="Porcentagem 4 2 2 4 4" xfId="1799"/>
    <cellStyle name="Porcentagem 4 2 2 4 5" xfId="2332"/>
    <cellStyle name="Porcentagem 4 2 2 4 6" xfId="2860"/>
    <cellStyle name="Porcentagem 4 2 2 4 7" xfId="3388"/>
    <cellStyle name="Porcentagem 4 2 2 4 8" xfId="3916"/>
    <cellStyle name="Porcentagem 4 2 2 5" xfId="625"/>
    <cellStyle name="Porcentagem 4 2 2 5 2" xfId="1448"/>
    <cellStyle name="Porcentagem 4 2 2 5 3" xfId="1883"/>
    <cellStyle name="Porcentagem 4 2 2 5 4" xfId="2416"/>
    <cellStyle name="Porcentagem 4 2 2 5 5" xfId="2944"/>
    <cellStyle name="Porcentagem 4 2 2 5 6" xfId="3472"/>
    <cellStyle name="Porcentagem 4 2 2 5 7" xfId="4000"/>
    <cellStyle name="Porcentagem 4 2 2 6" xfId="746"/>
    <cellStyle name="Porcentagem 4 2 2 6 2" xfId="4177"/>
    <cellStyle name="Porcentagem 4 2 2 7" xfId="1097"/>
    <cellStyle name="Porcentagem 4 2 2 8" xfId="1532"/>
    <cellStyle name="Porcentagem 4 2 2 9" xfId="2065"/>
    <cellStyle name="Porcentagem 4 2 3" xfId="90"/>
    <cellStyle name="Porcentagem 4 2 3 10" xfId="2601"/>
    <cellStyle name="Porcentagem 4 2 3 11" xfId="3129"/>
    <cellStyle name="Porcentagem 4 2 3 12" xfId="3657"/>
    <cellStyle name="Porcentagem 4 2 3 2" xfId="185"/>
    <cellStyle name="Porcentagem 4 2 3 2 2" xfId="460"/>
    <cellStyle name="Porcentagem 4 2 3 2 2 2" xfId="1981"/>
    <cellStyle name="Porcentagem 4 2 3 2 2 3" xfId="2514"/>
    <cellStyle name="Porcentagem 4 2 3 2 2 4" xfId="3042"/>
    <cellStyle name="Porcentagem 4 2 3 2 2 5" xfId="3570"/>
    <cellStyle name="Porcentagem 4 2 3 2 2 6" xfId="4098"/>
    <cellStyle name="Porcentagem 4 2 3 2 3" xfId="934"/>
    <cellStyle name="Porcentagem 4 2 3 2 4" xfId="1285"/>
    <cellStyle name="Porcentagem 4 2 3 2 5" xfId="1720"/>
    <cellStyle name="Porcentagem 4 2 3 2 6" xfId="2253"/>
    <cellStyle name="Porcentagem 4 2 3 2 7" xfId="2781"/>
    <cellStyle name="Porcentagem 4 2 3 2 8" xfId="3309"/>
    <cellStyle name="Porcentagem 4 2 3 2 9" xfId="3837"/>
    <cellStyle name="Porcentagem 4 2 3 3" xfId="282"/>
    <cellStyle name="Porcentagem 4 2 3 3 2" xfId="545"/>
    <cellStyle name="Porcentagem 4 2 3 3 3" xfId="843"/>
    <cellStyle name="Porcentagem 4 2 3 3 4" xfId="1194"/>
    <cellStyle name="Porcentagem 4 2 3 3 5" xfId="1629"/>
    <cellStyle name="Porcentagem 4 2 3 3 6" xfId="2162"/>
    <cellStyle name="Porcentagem 4 2 3 3 7" xfId="2690"/>
    <cellStyle name="Porcentagem 4 2 3 3 8" xfId="3218"/>
    <cellStyle name="Porcentagem 4 2 3 3 9" xfId="3746"/>
    <cellStyle name="Porcentagem 4 2 3 4" xfId="375"/>
    <cellStyle name="Porcentagem 4 2 3 4 2" xfId="1021"/>
    <cellStyle name="Porcentagem 4 2 3 4 3" xfId="1372"/>
    <cellStyle name="Porcentagem 4 2 3 4 4" xfId="1807"/>
    <cellStyle name="Porcentagem 4 2 3 4 5" xfId="2340"/>
    <cellStyle name="Porcentagem 4 2 3 4 6" xfId="2868"/>
    <cellStyle name="Porcentagem 4 2 3 4 7" xfId="3396"/>
    <cellStyle name="Porcentagem 4 2 3 4 8" xfId="3924"/>
    <cellStyle name="Porcentagem 4 2 3 5" xfId="633"/>
    <cellStyle name="Porcentagem 4 2 3 5 2" xfId="1456"/>
    <cellStyle name="Porcentagem 4 2 3 5 3" xfId="1891"/>
    <cellStyle name="Porcentagem 4 2 3 5 4" xfId="2424"/>
    <cellStyle name="Porcentagem 4 2 3 5 5" xfId="2952"/>
    <cellStyle name="Porcentagem 4 2 3 5 6" xfId="3480"/>
    <cellStyle name="Porcentagem 4 2 3 5 7" xfId="4008"/>
    <cellStyle name="Porcentagem 4 2 3 6" xfId="754"/>
    <cellStyle name="Porcentagem 4 2 3 6 2" xfId="4185"/>
    <cellStyle name="Porcentagem 4 2 3 7" xfId="1105"/>
    <cellStyle name="Porcentagem 4 2 3 8" xfId="1540"/>
    <cellStyle name="Porcentagem 4 2 3 9" xfId="2073"/>
    <cellStyle name="Porcentagem 4 2 4" xfId="98"/>
    <cellStyle name="Porcentagem 4 2 4 10" xfId="2609"/>
    <cellStyle name="Porcentagem 4 2 4 11" xfId="3137"/>
    <cellStyle name="Porcentagem 4 2 4 12" xfId="3665"/>
    <cellStyle name="Porcentagem 4 2 4 2" xfId="193"/>
    <cellStyle name="Porcentagem 4 2 4 2 2" xfId="468"/>
    <cellStyle name="Porcentagem 4 2 4 2 2 2" xfId="1989"/>
    <cellStyle name="Porcentagem 4 2 4 2 2 3" xfId="2522"/>
    <cellStyle name="Porcentagem 4 2 4 2 2 4" xfId="3050"/>
    <cellStyle name="Porcentagem 4 2 4 2 2 5" xfId="3578"/>
    <cellStyle name="Porcentagem 4 2 4 2 2 6" xfId="4106"/>
    <cellStyle name="Porcentagem 4 2 4 2 3" xfId="942"/>
    <cellStyle name="Porcentagem 4 2 4 2 4" xfId="1293"/>
    <cellStyle name="Porcentagem 4 2 4 2 5" xfId="1728"/>
    <cellStyle name="Porcentagem 4 2 4 2 6" xfId="2261"/>
    <cellStyle name="Porcentagem 4 2 4 2 7" xfId="2789"/>
    <cellStyle name="Porcentagem 4 2 4 2 8" xfId="3317"/>
    <cellStyle name="Porcentagem 4 2 4 2 9" xfId="3845"/>
    <cellStyle name="Porcentagem 4 2 4 3" xfId="290"/>
    <cellStyle name="Porcentagem 4 2 4 3 2" xfId="553"/>
    <cellStyle name="Porcentagem 4 2 4 3 3" xfId="851"/>
    <cellStyle name="Porcentagem 4 2 4 3 4" xfId="1202"/>
    <cellStyle name="Porcentagem 4 2 4 3 5" xfId="1637"/>
    <cellStyle name="Porcentagem 4 2 4 3 6" xfId="2170"/>
    <cellStyle name="Porcentagem 4 2 4 3 7" xfId="2698"/>
    <cellStyle name="Porcentagem 4 2 4 3 8" xfId="3226"/>
    <cellStyle name="Porcentagem 4 2 4 3 9" xfId="3754"/>
    <cellStyle name="Porcentagem 4 2 4 4" xfId="383"/>
    <cellStyle name="Porcentagem 4 2 4 4 2" xfId="1029"/>
    <cellStyle name="Porcentagem 4 2 4 4 3" xfId="1380"/>
    <cellStyle name="Porcentagem 4 2 4 4 4" xfId="1815"/>
    <cellStyle name="Porcentagem 4 2 4 4 5" xfId="2348"/>
    <cellStyle name="Porcentagem 4 2 4 4 6" xfId="2876"/>
    <cellStyle name="Porcentagem 4 2 4 4 7" xfId="3404"/>
    <cellStyle name="Porcentagem 4 2 4 4 8" xfId="3932"/>
    <cellStyle name="Porcentagem 4 2 4 5" xfId="641"/>
    <cellStyle name="Porcentagem 4 2 4 5 2" xfId="1464"/>
    <cellStyle name="Porcentagem 4 2 4 5 3" xfId="1899"/>
    <cellStyle name="Porcentagem 4 2 4 5 4" xfId="2432"/>
    <cellStyle name="Porcentagem 4 2 4 5 5" xfId="2960"/>
    <cellStyle name="Porcentagem 4 2 4 5 6" xfId="3488"/>
    <cellStyle name="Porcentagem 4 2 4 5 7" xfId="4016"/>
    <cellStyle name="Porcentagem 4 2 4 6" xfId="762"/>
    <cellStyle name="Porcentagem 4 2 4 6 2" xfId="4193"/>
    <cellStyle name="Porcentagem 4 2 4 7" xfId="1113"/>
    <cellStyle name="Porcentagem 4 2 4 8" xfId="1548"/>
    <cellStyle name="Porcentagem 4 2 4 9" xfId="2081"/>
    <cellStyle name="Porcentagem 4 2 5" xfId="106"/>
    <cellStyle name="Porcentagem 4 2 5 10" xfId="2617"/>
    <cellStyle name="Porcentagem 4 2 5 11" xfId="3145"/>
    <cellStyle name="Porcentagem 4 2 5 12" xfId="3673"/>
    <cellStyle name="Porcentagem 4 2 5 2" xfId="201"/>
    <cellStyle name="Porcentagem 4 2 5 2 2" xfId="476"/>
    <cellStyle name="Porcentagem 4 2 5 2 2 2" xfId="1997"/>
    <cellStyle name="Porcentagem 4 2 5 2 2 3" xfId="2530"/>
    <cellStyle name="Porcentagem 4 2 5 2 2 4" xfId="3058"/>
    <cellStyle name="Porcentagem 4 2 5 2 2 5" xfId="3586"/>
    <cellStyle name="Porcentagem 4 2 5 2 2 6" xfId="4114"/>
    <cellStyle name="Porcentagem 4 2 5 2 3" xfId="950"/>
    <cellStyle name="Porcentagem 4 2 5 2 4" xfId="1301"/>
    <cellStyle name="Porcentagem 4 2 5 2 5" xfId="1736"/>
    <cellStyle name="Porcentagem 4 2 5 2 6" xfId="2269"/>
    <cellStyle name="Porcentagem 4 2 5 2 7" xfId="2797"/>
    <cellStyle name="Porcentagem 4 2 5 2 8" xfId="3325"/>
    <cellStyle name="Porcentagem 4 2 5 2 9" xfId="3853"/>
    <cellStyle name="Porcentagem 4 2 5 3" xfId="298"/>
    <cellStyle name="Porcentagem 4 2 5 3 2" xfId="561"/>
    <cellStyle name="Porcentagem 4 2 5 3 3" xfId="859"/>
    <cellStyle name="Porcentagem 4 2 5 3 4" xfId="1210"/>
    <cellStyle name="Porcentagem 4 2 5 3 5" xfId="1645"/>
    <cellStyle name="Porcentagem 4 2 5 3 6" xfId="2178"/>
    <cellStyle name="Porcentagem 4 2 5 3 7" xfId="2706"/>
    <cellStyle name="Porcentagem 4 2 5 3 8" xfId="3234"/>
    <cellStyle name="Porcentagem 4 2 5 3 9" xfId="3762"/>
    <cellStyle name="Porcentagem 4 2 5 4" xfId="391"/>
    <cellStyle name="Porcentagem 4 2 5 4 2" xfId="1037"/>
    <cellStyle name="Porcentagem 4 2 5 4 3" xfId="1388"/>
    <cellStyle name="Porcentagem 4 2 5 4 4" xfId="1823"/>
    <cellStyle name="Porcentagem 4 2 5 4 5" xfId="2356"/>
    <cellStyle name="Porcentagem 4 2 5 4 6" xfId="2884"/>
    <cellStyle name="Porcentagem 4 2 5 4 7" xfId="3412"/>
    <cellStyle name="Porcentagem 4 2 5 4 8" xfId="3940"/>
    <cellStyle name="Porcentagem 4 2 5 5" xfId="649"/>
    <cellStyle name="Porcentagem 4 2 5 5 2" xfId="1472"/>
    <cellStyle name="Porcentagem 4 2 5 5 3" xfId="1907"/>
    <cellStyle name="Porcentagem 4 2 5 5 4" xfId="2440"/>
    <cellStyle name="Porcentagem 4 2 5 5 5" xfId="2968"/>
    <cellStyle name="Porcentagem 4 2 5 5 6" xfId="3496"/>
    <cellStyle name="Porcentagem 4 2 5 5 7" xfId="4024"/>
    <cellStyle name="Porcentagem 4 2 5 6" xfId="770"/>
    <cellStyle name="Porcentagem 4 2 5 6 2" xfId="4201"/>
    <cellStyle name="Porcentagem 4 2 5 7" xfId="1121"/>
    <cellStyle name="Porcentagem 4 2 5 8" xfId="1556"/>
    <cellStyle name="Porcentagem 4 2 5 9" xfId="2089"/>
    <cellStyle name="Porcentagem 4 2 6" xfId="114"/>
    <cellStyle name="Porcentagem 4 2 6 10" xfId="2625"/>
    <cellStyle name="Porcentagem 4 2 6 11" xfId="3153"/>
    <cellStyle name="Porcentagem 4 2 6 12" xfId="3681"/>
    <cellStyle name="Porcentagem 4 2 6 2" xfId="209"/>
    <cellStyle name="Porcentagem 4 2 6 2 2" xfId="484"/>
    <cellStyle name="Porcentagem 4 2 6 2 2 2" xfId="2005"/>
    <cellStyle name="Porcentagem 4 2 6 2 2 3" xfId="2538"/>
    <cellStyle name="Porcentagem 4 2 6 2 2 4" xfId="3066"/>
    <cellStyle name="Porcentagem 4 2 6 2 2 5" xfId="3594"/>
    <cellStyle name="Porcentagem 4 2 6 2 2 6" xfId="4122"/>
    <cellStyle name="Porcentagem 4 2 6 2 3" xfId="958"/>
    <cellStyle name="Porcentagem 4 2 6 2 4" xfId="1309"/>
    <cellStyle name="Porcentagem 4 2 6 2 5" xfId="1744"/>
    <cellStyle name="Porcentagem 4 2 6 2 6" xfId="2277"/>
    <cellStyle name="Porcentagem 4 2 6 2 7" xfId="2805"/>
    <cellStyle name="Porcentagem 4 2 6 2 8" xfId="3333"/>
    <cellStyle name="Porcentagem 4 2 6 2 9" xfId="3861"/>
    <cellStyle name="Porcentagem 4 2 6 3" xfId="306"/>
    <cellStyle name="Porcentagem 4 2 6 3 2" xfId="569"/>
    <cellStyle name="Porcentagem 4 2 6 3 3" xfId="867"/>
    <cellStyle name="Porcentagem 4 2 6 3 4" xfId="1218"/>
    <cellStyle name="Porcentagem 4 2 6 3 5" xfId="1653"/>
    <cellStyle name="Porcentagem 4 2 6 3 6" xfId="2186"/>
    <cellStyle name="Porcentagem 4 2 6 3 7" xfId="2714"/>
    <cellStyle name="Porcentagem 4 2 6 3 8" xfId="3242"/>
    <cellStyle name="Porcentagem 4 2 6 3 9" xfId="3770"/>
    <cellStyle name="Porcentagem 4 2 6 4" xfId="399"/>
    <cellStyle name="Porcentagem 4 2 6 4 2" xfId="1045"/>
    <cellStyle name="Porcentagem 4 2 6 4 3" xfId="1396"/>
    <cellStyle name="Porcentagem 4 2 6 4 4" xfId="1831"/>
    <cellStyle name="Porcentagem 4 2 6 4 5" xfId="2364"/>
    <cellStyle name="Porcentagem 4 2 6 4 6" xfId="2892"/>
    <cellStyle name="Porcentagem 4 2 6 4 7" xfId="3420"/>
    <cellStyle name="Porcentagem 4 2 6 4 8" xfId="3948"/>
    <cellStyle name="Porcentagem 4 2 6 5" xfId="657"/>
    <cellStyle name="Porcentagem 4 2 6 5 2" xfId="1480"/>
    <cellStyle name="Porcentagem 4 2 6 5 3" xfId="1915"/>
    <cellStyle name="Porcentagem 4 2 6 5 4" xfId="2448"/>
    <cellStyle name="Porcentagem 4 2 6 5 5" xfId="2976"/>
    <cellStyle name="Porcentagem 4 2 6 5 6" xfId="3504"/>
    <cellStyle name="Porcentagem 4 2 6 5 7" xfId="4032"/>
    <cellStyle name="Porcentagem 4 2 6 6" xfId="778"/>
    <cellStyle name="Porcentagem 4 2 6 6 2" xfId="4209"/>
    <cellStyle name="Porcentagem 4 2 6 7" xfId="1129"/>
    <cellStyle name="Porcentagem 4 2 6 8" xfId="1564"/>
    <cellStyle name="Porcentagem 4 2 6 9" xfId="2097"/>
    <cellStyle name="Porcentagem 4 2 7" xfId="54"/>
    <cellStyle name="Porcentagem 4 2 7 10" xfId="2565"/>
    <cellStyle name="Porcentagem 4 2 7 11" xfId="3093"/>
    <cellStyle name="Porcentagem 4 2 7 12" xfId="3621"/>
    <cellStyle name="Porcentagem 4 2 7 2" xfId="149"/>
    <cellStyle name="Porcentagem 4 2 7 2 2" xfId="424"/>
    <cellStyle name="Porcentagem 4 2 7 2 2 2" xfId="1945"/>
    <cellStyle name="Porcentagem 4 2 7 2 2 3" xfId="2478"/>
    <cellStyle name="Porcentagem 4 2 7 2 2 4" xfId="3006"/>
    <cellStyle name="Porcentagem 4 2 7 2 2 5" xfId="3534"/>
    <cellStyle name="Porcentagem 4 2 7 2 2 6" xfId="4062"/>
    <cellStyle name="Porcentagem 4 2 7 2 3" xfId="898"/>
    <cellStyle name="Porcentagem 4 2 7 2 4" xfId="1249"/>
    <cellStyle name="Porcentagem 4 2 7 2 5" xfId="1684"/>
    <cellStyle name="Porcentagem 4 2 7 2 6" xfId="2217"/>
    <cellStyle name="Porcentagem 4 2 7 2 7" xfId="2745"/>
    <cellStyle name="Porcentagem 4 2 7 2 8" xfId="3273"/>
    <cellStyle name="Porcentagem 4 2 7 2 9" xfId="3801"/>
    <cellStyle name="Porcentagem 4 2 7 3" xfId="246"/>
    <cellStyle name="Porcentagem 4 2 7 3 2" xfId="509"/>
    <cellStyle name="Porcentagem 4 2 7 3 3" xfId="807"/>
    <cellStyle name="Porcentagem 4 2 7 3 4" xfId="1158"/>
    <cellStyle name="Porcentagem 4 2 7 3 5" xfId="1593"/>
    <cellStyle name="Porcentagem 4 2 7 3 6" xfId="2126"/>
    <cellStyle name="Porcentagem 4 2 7 3 7" xfId="2654"/>
    <cellStyle name="Porcentagem 4 2 7 3 8" xfId="3182"/>
    <cellStyle name="Porcentagem 4 2 7 3 9" xfId="3710"/>
    <cellStyle name="Porcentagem 4 2 7 4" xfId="339"/>
    <cellStyle name="Porcentagem 4 2 7 4 2" xfId="985"/>
    <cellStyle name="Porcentagem 4 2 7 4 3" xfId="1336"/>
    <cellStyle name="Porcentagem 4 2 7 4 4" xfId="1771"/>
    <cellStyle name="Porcentagem 4 2 7 4 5" xfId="2304"/>
    <cellStyle name="Porcentagem 4 2 7 4 6" xfId="2832"/>
    <cellStyle name="Porcentagem 4 2 7 4 7" xfId="3360"/>
    <cellStyle name="Porcentagem 4 2 7 4 8" xfId="3888"/>
    <cellStyle name="Porcentagem 4 2 7 5" xfId="597"/>
    <cellStyle name="Porcentagem 4 2 7 5 2" xfId="1420"/>
    <cellStyle name="Porcentagem 4 2 7 5 3" xfId="1855"/>
    <cellStyle name="Porcentagem 4 2 7 5 4" xfId="2388"/>
    <cellStyle name="Porcentagem 4 2 7 5 5" xfId="2916"/>
    <cellStyle name="Porcentagem 4 2 7 5 6" xfId="3444"/>
    <cellStyle name="Porcentagem 4 2 7 5 7" xfId="3972"/>
    <cellStyle name="Porcentagem 4 2 7 6" xfId="718"/>
    <cellStyle name="Porcentagem 4 2 7 6 2" xfId="4149"/>
    <cellStyle name="Porcentagem 4 2 7 7" xfId="1069"/>
    <cellStyle name="Porcentagem 4 2 7 8" xfId="1504"/>
    <cellStyle name="Porcentagem 4 2 7 9" xfId="2037"/>
    <cellStyle name="Porcentagem 4 2 8" xfId="141"/>
    <cellStyle name="Porcentagem 4 2 8 2" xfId="416"/>
    <cellStyle name="Porcentagem 4 2 8 2 2" xfId="1937"/>
    <cellStyle name="Porcentagem 4 2 8 2 3" xfId="2470"/>
    <cellStyle name="Porcentagem 4 2 8 2 4" xfId="2998"/>
    <cellStyle name="Porcentagem 4 2 8 2 5" xfId="3526"/>
    <cellStyle name="Porcentagem 4 2 8 2 6" xfId="4054"/>
    <cellStyle name="Porcentagem 4 2 8 3" xfId="890"/>
    <cellStyle name="Porcentagem 4 2 8 4" xfId="1241"/>
    <cellStyle name="Porcentagem 4 2 8 5" xfId="1676"/>
    <cellStyle name="Porcentagem 4 2 8 6" xfId="2209"/>
    <cellStyle name="Porcentagem 4 2 8 7" xfId="2737"/>
    <cellStyle name="Porcentagem 4 2 8 8" xfId="3265"/>
    <cellStyle name="Porcentagem 4 2 8 9" xfId="3793"/>
    <cellStyle name="Porcentagem 4 2 9" xfId="238"/>
    <cellStyle name="Porcentagem 4 2 9 2" xfId="501"/>
    <cellStyle name="Porcentagem 4 2 9 3" xfId="799"/>
    <cellStyle name="Porcentagem 4 2 9 4" xfId="1150"/>
    <cellStyle name="Porcentagem 4 2 9 5" xfId="1585"/>
    <cellStyle name="Porcentagem 4 2 9 6" xfId="2118"/>
    <cellStyle name="Porcentagem 4 2 9 7" xfId="2646"/>
    <cellStyle name="Porcentagem 4 2 9 8" xfId="3174"/>
    <cellStyle name="Porcentagem 4 2 9 9" xfId="3702"/>
    <cellStyle name="Porcentagem 4 20" xfId="706"/>
    <cellStyle name="Porcentagem 4 20 2" xfId="4137"/>
    <cellStyle name="Porcentagem 4 21" xfId="1057"/>
    <cellStyle name="Porcentagem 4 22" xfId="1492"/>
    <cellStyle name="Porcentagem 4 23" xfId="2025"/>
    <cellStyle name="Porcentagem 4 24" xfId="2553"/>
    <cellStyle name="Porcentagem 4 25" xfId="3081"/>
    <cellStyle name="Porcentagem 4 26" xfId="3609"/>
    <cellStyle name="Porcentagem 4 3" xfId="58"/>
    <cellStyle name="Porcentagem 4 3 10" xfId="2569"/>
    <cellStyle name="Porcentagem 4 3 11" xfId="3097"/>
    <cellStyle name="Porcentagem 4 3 12" xfId="3625"/>
    <cellStyle name="Porcentagem 4 3 2" xfId="153"/>
    <cellStyle name="Porcentagem 4 3 2 2" xfId="428"/>
    <cellStyle name="Porcentagem 4 3 2 2 2" xfId="1949"/>
    <cellStyle name="Porcentagem 4 3 2 2 3" xfId="2482"/>
    <cellStyle name="Porcentagem 4 3 2 2 4" xfId="3010"/>
    <cellStyle name="Porcentagem 4 3 2 2 5" xfId="3538"/>
    <cellStyle name="Porcentagem 4 3 2 2 6" xfId="4066"/>
    <cellStyle name="Porcentagem 4 3 2 3" xfId="902"/>
    <cellStyle name="Porcentagem 4 3 2 4" xfId="1253"/>
    <cellStyle name="Porcentagem 4 3 2 5" xfId="1688"/>
    <cellStyle name="Porcentagem 4 3 2 6" xfId="2221"/>
    <cellStyle name="Porcentagem 4 3 2 7" xfId="2749"/>
    <cellStyle name="Porcentagem 4 3 2 8" xfId="3277"/>
    <cellStyle name="Porcentagem 4 3 2 9" xfId="3805"/>
    <cellStyle name="Porcentagem 4 3 3" xfId="250"/>
    <cellStyle name="Porcentagem 4 3 3 2" xfId="513"/>
    <cellStyle name="Porcentagem 4 3 3 3" xfId="811"/>
    <cellStyle name="Porcentagem 4 3 3 4" xfId="1162"/>
    <cellStyle name="Porcentagem 4 3 3 5" xfId="1597"/>
    <cellStyle name="Porcentagem 4 3 3 6" xfId="2130"/>
    <cellStyle name="Porcentagem 4 3 3 7" xfId="2658"/>
    <cellStyle name="Porcentagem 4 3 3 8" xfId="3186"/>
    <cellStyle name="Porcentagem 4 3 3 9" xfId="3714"/>
    <cellStyle name="Porcentagem 4 3 4" xfId="343"/>
    <cellStyle name="Porcentagem 4 3 4 2" xfId="989"/>
    <cellStyle name="Porcentagem 4 3 4 3" xfId="1340"/>
    <cellStyle name="Porcentagem 4 3 4 4" xfId="1775"/>
    <cellStyle name="Porcentagem 4 3 4 5" xfId="2308"/>
    <cellStyle name="Porcentagem 4 3 4 6" xfId="2836"/>
    <cellStyle name="Porcentagem 4 3 4 7" xfId="3364"/>
    <cellStyle name="Porcentagem 4 3 4 8" xfId="3892"/>
    <cellStyle name="Porcentagem 4 3 5" xfId="601"/>
    <cellStyle name="Porcentagem 4 3 5 2" xfId="1424"/>
    <cellStyle name="Porcentagem 4 3 5 3" xfId="1859"/>
    <cellStyle name="Porcentagem 4 3 5 4" xfId="2392"/>
    <cellStyle name="Porcentagem 4 3 5 5" xfId="2920"/>
    <cellStyle name="Porcentagem 4 3 5 6" xfId="3448"/>
    <cellStyle name="Porcentagem 4 3 5 7" xfId="3976"/>
    <cellStyle name="Porcentagem 4 3 6" xfId="722"/>
    <cellStyle name="Porcentagem 4 3 6 2" xfId="4153"/>
    <cellStyle name="Porcentagem 4 3 7" xfId="1073"/>
    <cellStyle name="Porcentagem 4 3 8" xfId="1508"/>
    <cellStyle name="Porcentagem 4 3 9" xfId="2041"/>
    <cellStyle name="Porcentagem 4 4" xfId="62"/>
    <cellStyle name="Porcentagem 4 4 10" xfId="2573"/>
    <cellStyle name="Porcentagem 4 4 11" xfId="3101"/>
    <cellStyle name="Porcentagem 4 4 12" xfId="3629"/>
    <cellStyle name="Porcentagem 4 4 2" xfId="157"/>
    <cellStyle name="Porcentagem 4 4 2 2" xfId="432"/>
    <cellStyle name="Porcentagem 4 4 2 2 2" xfId="1953"/>
    <cellStyle name="Porcentagem 4 4 2 2 3" xfId="2486"/>
    <cellStyle name="Porcentagem 4 4 2 2 4" xfId="3014"/>
    <cellStyle name="Porcentagem 4 4 2 2 5" xfId="3542"/>
    <cellStyle name="Porcentagem 4 4 2 2 6" xfId="4070"/>
    <cellStyle name="Porcentagem 4 4 2 3" xfId="906"/>
    <cellStyle name="Porcentagem 4 4 2 4" xfId="1257"/>
    <cellStyle name="Porcentagem 4 4 2 5" xfId="1692"/>
    <cellStyle name="Porcentagem 4 4 2 6" xfId="2225"/>
    <cellStyle name="Porcentagem 4 4 2 7" xfId="2753"/>
    <cellStyle name="Porcentagem 4 4 2 8" xfId="3281"/>
    <cellStyle name="Porcentagem 4 4 2 9" xfId="3809"/>
    <cellStyle name="Porcentagem 4 4 3" xfId="254"/>
    <cellStyle name="Porcentagem 4 4 3 2" xfId="517"/>
    <cellStyle name="Porcentagem 4 4 3 3" xfId="815"/>
    <cellStyle name="Porcentagem 4 4 3 4" xfId="1166"/>
    <cellStyle name="Porcentagem 4 4 3 5" xfId="1601"/>
    <cellStyle name="Porcentagem 4 4 3 6" xfId="2134"/>
    <cellStyle name="Porcentagem 4 4 3 7" xfId="2662"/>
    <cellStyle name="Porcentagem 4 4 3 8" xfId="3190"/>
    <cellStyle name="Porcentagem 4 4 3 9" xfId="3718"/>
    <cellStyle name="Porcentagem 4 4 4" xfId="347"/>
    <cellStyle name="Porcentagem 4 4 4 2" xfId="993"/>
    <cellStyle name="Porcentagem 4 4 4 3" xfId="1344"/>
    <cellStyle name="Porcentagem 4 4 4 4" xfId="1779"/>
    <cellStyle name="Porcentagem 4 4 4 5" xfId="2312"/>
    <cellStyle name="Porcentagem 4 4 4 6" xfId="2840"/>
    <cellStyle name="Porcentagem 4 4 4 7" xfId="3368"/>
    <cellStyle name="Porcentagem 4 4 4 8" xfId="3896"/>
    <cellStyle name="Porcentagem 4 4 5" xfId="605"/>
    <cellStyle name="Porcentagem 4 4 5 2" xfId="1428"/>
    <cellStyle name="Porcentagem 4 4 5 3" xfId="1863"/>
    <cellStyle name="Porcentagem 4 4 5 4" xfId="2396"/>
    <cellStyle name="Porcentagem 4 4 5 5" xfId="2924"/>
    <cellStyle name="Porcentagem 4 4 5 6" xfId="3452"/>
    <cellStyle name="Porcentagem 4 4 5 7" xfId="3980"/>
    <cellStyle name="Porcentagem 4 4 6" xfId="726"/>
    <cellStyle name="Porcentagem 4 4 6 2" xfId="4157"/>
    <cellStyle name="Porcentagem 4 4 7" xfId="1077"/>
    <cellStyle name="Porcentagem 4 4 8" xfId="1512"/>
    <cellStyle name="Porcentagem 4 4 9" xfId="2045"/>
    <cellStyle name="Porcentagem 4 5" xfId="66"/>
    <cellStyle name="Porcentagem 4 5 10" xfId="2577"/>
    <cellStyle name="Porcentagem 4 5 11" xfId="3105"/>
    <cellStyle name="Porcentagem 4 5 12" xfId="3633"/>
    <cellStyle name="Porcentagem 4 5 2" xfId="161"/>
    <cellStyle name="Porcentagem 4 5 2 2" xfId="436"/>
    <cellStyle name="Porcentagem 4 5 2 2 2" xfId="1957"/>
    <cellStyle name="Porcentagem 4 5 2 2 3" xfId="2490"/>
    <cellStyle name="Porcentagem 4 5 2 2 4" xfId="3018"/>
    <cellStyle name="Porcentagem 4 5 2 2 5" xfId="3546"/>
    <cellStyle name="Porcentagem 4 5 2 2 6" xfId="4074"/>
    <cellStyle name="Porcentagem 4 5 2 3" xfId="910"/>
    <cellStyle name="Porcentagem 4 5 2 4" xfId="1261"/>
    <cellStyle name="Porcentagem 4 5 2 5" xfId="1696"/>
    <cellStyle name="Porcentagem 4 5 2 6" xfId="2229"/>
    <cellStyle name="Porcentagem 4 5 2 7" xfId="2757"/>
    <cellStyle name="Porcentagem 4 5 2 8" xfId="3285"/>
    <cellStyle name="Porcentagem 4 5 2 9" xfId="3813"/>
    <cellStyle name="Porcentagem 4 5 3" xfId="258"/>
    <cellStyle name="Porcentagem 4 5 3 2" xfId="521"/>
    <cellStyle name="Porcentagem 4 5 3 3" xfId="819"/>
    <cellStyle name="Porcentagem 4 5 3 4" xfId="1170"/>
    <cellStyle name="Porcentagem 4 5 3 5" xfId="1605"/>
    <cellStyle name="Porcentagem 4 5 3 6" xfId="2138"/>
    <cellStyle name="Porcentagem 4 5 3 7" xfId="2666"/>
    <cellStyle name="Porcentagem 4 5 3 8" xfId="3194"/>
    <cellStyle name="Porcentagem 4 5 3 9" xfId="3722"/>
    <cellStyle name="Porcentagem 4 5 4" xfId="351"/>
    <cellStyle name="Porcentagem 4 5 4 2" xfId="997"/>
    <cellStyle name="Porcentagem 4 5 4 3" xfId="1348"/>
    <cellStyle name="Porcentagem 4 5 4 4" xfId="1783"/>
    <cellStyle name="Porcentagem 4 5 4 5" xfId="2316"/>
    <cellStyle name="Porcentagem 4 5 4 6" xfId="2844"/>
    <cellStyle name="Porcentagem 4 5 4 7" xfId="3372"/>
    <cellStyle name="Porcentagem 4 5 4 8" xfId="3900"/>
    <cellStyle name="Porcentagem 4 5 5" xfId="609"/>
    <cellStyle name="Porcentagem 4 5 5 2" xfId="1432"/>
    <cellStyle name="Porcentagem 4 5 5 3" xfId="1867"/>
    <cellStyle name="Porcentagem 4 5 5 4" xfId="2400"/>
    <cellStyle name="Porcentagem 4 5 5 5" xfId="2928"/>
    <cellStyle name="Porcentagem 4 5 5 6" xfId="3456"/>
    <cellStyle name="Porcentagem 4 5 5 7" xfId="3984"/>
    <cellStyle name="Porcentagem 4 5 6" xfId="730"/>
    <cellStyle name="Porcentagem 4 5 6 2" xfId="4161"/>
    <cellStyle name="Porcentagem 4 5 7" xfId="1081"/>
    <cellStyle name="Porcentagem 4 5 8" xfId="1516"/>
    <cellStyle name="Porcentagem 4 5 9" xfId="2049"/>
    <cellStyle name="Porcentagem 4 6" xfId="70"/>
    <cellStyle name="Porcentagem 4 6 10" xfId="2581"/>
    <cellStyle name="Porcentagem 4 6 11" xfId="3109"/>
    <cellStyle name="Porcentagem 4 6 12" xfId="3637"/>
    <cellStyle name="Porcentagem 4 6 2" xfId="165"/>
    <cellStyle name="Porcentagem 4 6 2 2" xfId="440"/>
    <cellStyle name="Porcentagem 4 6 2 2 2" xfId="1961"/>
    <cellStyle name="Porcentagem 4 6 2 2 3" xfId="2494"/>
    <cellStyle name="Porcentagem 4 6 2 2 4" xfId="3022"/>
    <cellStyle name="Porcentagem 4 6 2 2 5" xfId="3550"/>
    <cellStyle name="Porcentagem 4 6 2 2 6" xfId="4078"/>
    <cellStyle name="Porcentagem 4 6 2 3" xfId="914"/>
    <cellStyle name="Porcentagem 4 6 2 4" xfId="1265"/>
    <cellStyle name="Porcentagem 4 6 2 5" xfId="1700"/>
    <cellStyle name="Porcentagem 4 6 2 6" xfId="2233"/>
    <cellStyle name="Porcentagem 4 6 2 7" xfId="2761"/>
    <cellStyle name="Porcentagem 4 6 2 8" xfId="3289"/>
    <cellStyle name="Porcentagem 4 6 2 9" xfId="3817"/>
    <cellStyle name="Porcentagem 4 6 3" xfId="262"/>
    <cellStyle name="Porcentagem 4 6 3 2" xfId="525"/>
    <cellStyle name="Porcentagem 4 6 3 3" xfId="823"/>
    <cellStyle name="Porcentagem 4 6 3 4" xfId="1174"/>
    <cellStyle name="Porcentagem 4 6 3 5" xfId="1609"/>
    <cellStyle name="Porcentagem 4 6 3 6" xfId="2142"/>
    <cellStyle name="Porcentagem 4 6 3 7" xfId="2670"/>
    <cellStyle name="Porcentagem 4 6 3 8" xfId="3198"/>
    <cellStyle name="Porcentagem 4 6 3 9" xfId="3726"/>
    <cellStyle name="Porcentagem 4 6 4" xfId="355"/>
    <cellStyle name="Porcentagem 4 6 4 2" xfId="1001"/>
    <cellStyle name="Porcentagem 4 6 4 3" xfId="1352"/>
    <cellStyle name="Porcentagem 4 6 4 4" xfId="1787"/>
    <cellStyle name="Porcentagem 4 6 4 5" xfId="2320"/>
    <cellStyle name="Porcentagem 4 6 4 6" xfId="2848"/>
    <cellStyle name="Porcentagem 4 6 4 7" xfId="3376"/>
    <cellStyle name="Porcentagem 4 6 4 8" xfId="3904"/>
    <cellStyle name="Porcentagem 4 6 5" xfId="613"/>
    <cellStyle name="Porcentagem 4 6 5 2" xfId="1436"/>
    <cellStyle name="Porcentagem 4 6 5 3" xfId="1871"/>
    <cellStyle name="Porcentagem 4 6 5 4" xfId="2404"/>
    <cellStyle name="Porcentagem 4 6 5 5" xfId="2932"/>
    <cellStyle name="Porcentagem 4 6 5 6" xfId="3460"/>
    <cellStyle name="Porcentagem 4 6 5 7" xfId="3988"/>
    <cellStyle name="Porcentagem 4 6 6" xfId="734"/>
    <cellStyle name="Porcentagem 4 6 6 2" xfId="4165"/>
    <cellStyle name="Porcentagem 4 6 7" xfId="1085"/>
    <cellStyle name="Porcentagem 4 6 8" xfId="1520"/>
    <cellStyle name="Porcentagem 4 6 9" xfId="2053"/>
    <cellStyle name="Porcentagem 4 7" xfId="74"/>
    <cellStyle name="Porcentagem 4 7 10" xfId="2585"/>
    <cellStyle name="Porcentagem 4 7 11" xfId="3113"/>
    <cellStyle name="Porcentagem 4 7 12" xfId="3641"/>
    <cellStyle name="Porcentagem 4 7 2" xfId="169"/>
    <cellStyle name="Porcentagem 4 7 2 2" xfId="444"/>
    <cellStyle name="Porcentagem 4 7 2 2 2" xfId="1965"/>
    <cellStyle name="Porcentagem 4 7 2 2 3" xfId="2498"/>
    <cellStyle name="Porcentagem 4 7 2 2 4" xfId="3026"/>
    <cellStyle name="Porcentagem 4 7 2 2 5" xfId="3554"/>
    <cellStyle name="Porcentagem 4 7 2 2 6" xfId="4082"/>
    <cellStyle name="Porcentagem 4 7 2 3" xfId="918"/>
    <cellStyle name="Porcentagem 4 7 2 4" xfId="1269"/>
    <cellStyle name="Porcentagem 4 7 2 5" xfId="1704"/>
    <cellStyle name="Porcentagem 4 7 2 6" xfId="2237"/>
    <cellStyle name="Porcentagem 4 7 2 7" xfId="2765"/>
    <cellStyle name="Porcentagem 4 7 2 8" xfId="3293"/>
    <cellStyle name="Porcentagem 4 7 2 9" xfId="3821"/>
    <cellStyle name="Porcentagem 4 7 3" xfId="266"/>
    <cellStyle name="Porcentagem 4 7 3 2" xfId="529"/>
    <cellStyle name="Porcentagem 4 7 3 3" xfId="827"/>
    <cellStyle name="Porcentagem 4 7 3 4" xfId="1178"/>
    <cellStyle name="Porcentagem 4 7 3 5" xfId="1613"/>
    <cellStyle name="Porcentagem 4 7 3 6" xfId="2146"/>
    <cellStyle name="Porcentagem 4 7 3 7" xfId="2674"/>
    <cellStyle name="Porcentagem 4 7 3 8" xfId="3202"/>
    <cellStyle name="Porcentagem 4 7 3 9" xfId="3730"/>
    <cellStyle name="Porcentagem 4 7 4" xfId="359"/>
    <cellStyle name="Porcentagem 4 7 4 2" xfId="1005"/>
    <cellStyle name="Porcentagem 4 7 4 3" xfId="1356"/>
    <cellStyle name="Porcentagem 4 7 4 4" xfId="1791"/>
    <cellStyle name="Porcentagem 4 7 4 5" xfId="2324"/>
    <cellStyle name="Porcentagem 4 7 4 6" xfId="2852"/>
    <cellStyle name="Porcentagem 4 7 4 7" xfId="3380"/>
    <cellStyle name="Porcentagem 4 7 4 8" xfId="3908"/>
    <cellStyle name="Porcentagem 4 7 5" xfId="617"/>
    <cellStyle name="Porcentagem 4 7 5 2" xfId="1440"/>
    <cellStyle name="Porcentagem 4 7 5 3" xfId="1875"/>
    <cellStyle name="Porcentagem 4 7 5 4" xfId="2408"/>
    <cellStyle name="Porcentagem 4 7 5 5" xfId="2936"/>
    <cellStyle name="Porcentagem 4 7 5 6" xfId="3464"/>
    <cellStyle name="Porcentagem 4 7 5 7" xfId="3992"/>
    <cellStyle name="Porcentagem 4 7 6" xfId="738"/>
    <cellStyle name="Porcentagem 4 7 6 2" xfId="4169"/>
    <cellStyle name="Porcentagem 4 7 7" xfId="1089"/>
    <cellStyle name="Porcentagem 4 7 8" xfId="1524"/>
    <cellStyle name="Porcentagem 4 7 9" xfId="2057"/>
    <cellStyle name="Porcentagem 4 8" xfId="78"/>
    <cellStyle name="Porcentagem 4 8 10" xfId="2589"/>
    <cellStyle name="Porcentagem 4 8 11" xfId="3117"/>
    <cellStyle name="Porcentagem 4 8 12" xfId="3645"/>
    <cellStyle name="Porcentagem 4 8 2" xfId="173"/>
    <cellStyle name="Porcentagem 4 8 2 2" xfId="448"/>
    <cellStyle name="Porcentagem 4 8 2 2 2" xfId="1969"/>
    <cellStyle name="Porcentagem 4 8 2 2 3" xfId="2502"/>
    <cellStyle name="Porcentagem 4 8 2 2 4" xfId="3030"/>
    <cellStyle name="Porcentagem 4 8 2 2 5" xfId="3558"/>
    <cellStyle name="Porcentagem 4 8 2 2 6" xfId="4086"/>
    <cellStyle name="Porcentagem 4 8 2 3" xfId="922"/>
    <cellStyle name="Porcentagem 4 8 2 4" xfId="1273"/>
    <cellStyle name="Porcentagem 4 8 2 5" xfId="1708"/>
    <cellStyle name="Porcentagem 4 8 2 6" xfId="2241"/>
    <cellStyle name="Porcentagem 4 8 2 7" xfId="2769"/>
    <cellStyle name="Porcentagem 4 8 2 8" xfId="3297"/>
    <cellStyle name="Porcentagem 4 8 2 9" xfId="3825"/>
    <cellStyle name="Porcentagem 4 8 3" xfId="270"/>
    <cellStyle name="Porcentagem 4 8 3 2" xfId="533"/>
    <cellStyle name="Porcentagem 4 8 3 3" xfId="831"/>
    <cellStyle name="Porcentagem 4 8 3 4" xfId="1182"/>
    <cellStyle name="Porcentagem 4 8 3 5" xfId="1617"/>
    <cellStyle name="Porcentagem 4 8 3 6" xfId="2150"/>
    <cellStyle name="Porcentagem 4 8 3 7" xfId="2678"/>
    <cellStyle name="Porcentagem 4 8 3 8" xfId="3206"/>
    <cellStyle name="Porcentagem 4 8 3 9" xfId="3734"/>
    <cellStyle name="Porcentagem 4 8 4" xfId="363"/>
    <cellStyle name="Porcentagem 4 8 4 2" xfId="1009"/>
    <cellStyle name="Porcentagem 4 8 4 3" xfId="1360"/>
    <cellStyle name="Porcentagem 4 8 4 4" xfId="1795"/>
    <cellStyle name="Porcentagem 4 8 4 5" xfId="2328"/>
    <cellStyle name="Porcentagem 4 8 4 6" xfId="2856"/>
    <cellStyle name="Porcentagem 4 8 4 7" xfId="3384"/>
    <cellStyle name="Porcentagem 4 8 4 8" xfId="3912"/>
    <cellStyle name="Porcentagem 4 8 5" xfId="621"/>
    <cellStyle name="Porcentagem 4 8 5 2" xfId="1444"/>
    <cellStyle name="Porcentagem 4 8 5 3" xfId="1879"/>
    <cellStyle name="Porcentagem 4 8 5 4" xfId="2412"/>
    <cellStyle name="Porcentagem 4 8 5 5" xfId="2940"/>
    <cellStyle name="Porcentagem 4 8 5 6" xfId="3468"/>
    <cellStyle name="Porcentagem 4 8 5 7" xfId="3996"/>
    <cellStyle name="Porcentagem 4 8 6" xfId="742"/>
    <cellStyle name="Porcentagem 4 8 6 2" xfId="4173"/>
    <cellStyle name="Porcentagem 4 8 7" xfId="1093"/>
    <cellStyle name="Porcentagem 4 8 8" xfId="1528"/>
    <cellStyle name="Porcentagem 4 8 9" xfId="2061"/>
    <cellStyle name="Porcentagem 4 9" xfId="86"/>
    <cellStyle name="Porcentagem 4 9 10" xfId="2597"/>
    <cellStyle name="Porcentagem 4 9 11" xfId="3125"/>
    <cellStyle name="Porcentagem 4 9 12" xfId="3653"/>
    <cellStyle name="Porcentagem 4 9 2" xfId="181"/>
    <cellStyle name="Porcentagem 4 9 2 2" xfId="456"/>
    <cellStyle name="Porcentagem 4 9 2 2 2" xfId="1977"/>
    <cellStyle name="Porcentagem 4 9 2 2 3" xfId="2510"/>
    <cellStyle name="Porcentagem 4 9 2 2 4" xfId="3038"/>
    <cellStyle name="Porcentagem 4 9 2 2 5" xfId="3566"/>
    <cellStyle name="Porcentagem 4 9 2 2 6" xfId="4094"/>
    <cellStyle name="Porcentagem 4 9 2 3" xfId="930"/>
    <cellStyle name="Porcentagem 4 9 2 4" xfId="1281"/>
    <cellStyle name="Porcentagem 4 9 2 5" xfId="1716"/>
    <cellStyle name="Porcentagem 4 9 2 6" xfId="2249"/>
    <cellStyle name="Porcentagem 4 9 2 7" xfId="2777"/>
    <cellStyle name="Porcentagem 4 9 2 8" xfId="3305"/>
    <cellStyle name="Porcentagem 4 9 2 9" xfId="3833"/>
    <cellStyle name="Porcentagem 4 9 3" xfId="278"/>
    <cellStyle name="Porcentagem 4 9 3 2" xfId="541"/>
    <cellStyle name="Porcentagem 4 9 3 3" xfId="839"/>
    <cellStyle name="Porcentagem 4 9 3 4" xfId="1190"/>
    <cellStyle name="Porcentagem 4 9 3 5" xfId="1625"/>
    <cellStyle name="Porcentagem 4 9 3 6" xfId="2158"/>
    <cellStyle name="Porcentagem 4 9 3 7" xfId="2686"/>
    <cellStyle name="Porcentagem 4 9 3 8" xfId="3214"/>
    <cellStyle name="Porcentagem 4 9 3 9" xfId="3742"/>
    <cellStyle name="Porcentagem 4 9 4" xfId="371"/>
    <cellStyle name="Porcentagem 4 9 4 2" xfId="1017"/>
    <cellStyle name="Porcentagem 4 9 4 3" xfId="1368"/>
    <cellStyle name="Porcentagem 4 9 4 4" xfId="1803"/>
    <cellStyle name="Porcentagem 4 9 4 5" xfId="2336"/>
    <cellStyle name="Porcentagem 4 9 4 6" xfId="2864"/>
    <cellStyle name="Porcentagem 4 9 4 7" xfId="3392"/>
    <cellStyle name="Porcentagem 4 9 4 8" xfId="3920"/>
    <cellStyle name="Porcentagem 4 9 5" xfId="629"/>
    <cellStyle name="Porcentagem 4 9 5 2" xfId="1452"/>
    <cellStyle name="Porcentagem 4 9 5 3" xfId="1887"/>
    <cellStyle name="Porcentagem 4 9 5 4" xfId="2420"/>
    <cellStyle name="Porcentagem 4 9 5 5" xfId="2948"/>
    <cellStyle name="Porcentagem 4 9 5 6" xfId="3476"/>
    <cellStyle name="Porcentagem 4 9 5 7" xfId="4004"/>
    <cellStyle name="Porcentagem 4 9 6" xfId="750"/>
    <cellStyle name="Porcentagem 4 9 6 2" xfId="4181"/>
    <cellStyle name="Porcentagem 4 9 7" xfId="1101"/>
    <cellStyle name="Porcentagem 4 9 8" xfId="1536"/>
    <cellStyle name="Porcentagem 4 9 9" xfId="2069"/>
    <cellStyle name="Porcentagem 5" xfId="27"/>
    <cellStyle name="Porcentagem 6" xfId="582"/>
    <cellStyle name="Separador de milhares 2" xfId="37"/>
    <cellStyle name="Separador de milhares 2 2" xfId="38"/>
    <cellStyle name="Separador de milhares 2 2 2" xfId="39"/>
    <cellStyle name="Separador de milhares 2 2 2 2" xfId="137"/>
    <cellStyle name="Separador de milhares 2 2 2 2 10" xfId="4282"/>
    <cellStyle name="Separador de milhares 2 2 2 2 2" xfId="680"/>
    <cellStyle name="Separador de milhares 2 2 2 2 2 2" xfId="1933"/>
    <cellStyle name="Separador de milhares 2 2 2 2 2 2 2" xfId="4801"/>
    <cellStyle name="Separador de milhares 2 2 2 2 2 3" xfId="2466"/>
    <cellStyle name="Separador de milhares 2 2 2 2 2 3 2" xfId="4951"/>
    <cellStyle name="Separador de milhares 2 2 2 2 2 4" xfId="2994"/>
    <cellStyle name="Separador de milhares 2 2 2 2 2 4 2" xfId="5098"/>
    <cellStyle name="Separador de milhares 2 2 2 2 2 5" xfId="3522"/>
    <cellStyle name="Separador de milhares 2 2 2 2 2 5 2" xfId="5245"/>
    <cellStyle name="Separador de milhares 2 2 2 2 2 6" xfId="4050"/>
    <cellStyle name="Separador de milhares 2 2 2 2 2 6 2" xfId="5392"/>
    <cellStyle name="Separador de milhares 2 2 2 2 2 7" xfId="4437"/>
    <cellStyle name="Separador de milhares 2 2 2 2 3" xfId="886"/>
    <cellStyle name="Separador de milhares 2 2 2 2 3 2" xfId="4514"/>
    <cellStyle name="Separador de milhares 2 2 2 2 4" xfId="1237"/>
    <cellStyle name="Separador de milhares 2 2 2 2 4 2" xfId="4612"/>
    <cellStyle name="Separador de milhares 2 2 2 2 5" xfId="1672"/>
    <cellStyle name="Separador de milhares 2 2 2 2 5 2" xfId="4731"/>
    <cellStyle name="Separador de milhares 2 2 2 2 6" xfId="2205"/>
    <cellStyle name="Separador de milhares 2 2 2 2 6 2" xfId="4881"/>
    <cellStyle name="Separador de milhares 2 2 2 2 7" xfId="2733"/>
    <cellStyle name="Separador de milhares 2 2 2 2 7 2" xfId="5028"/>
    <cellStyle name="Separador de milhares 2 2 2 2 8" xfId="3261"/>
    <cellStyle name="Separador de milhares 2 2 2 2 8 2" xfId="5175"/>
    <cellStyle name="Separador de milhares 2 2 2 2 9" xfId="3789"/>
    <cellStyle name="Separador de milhares 2 2 2 2 9 2" xfId="5322"/>
    <cellStyle name="Separador de milhares 2 2 2 3" xfId="234"/>
    <cellStyle name="Separador de milhares 2 2 2 3 10" xfId="4313"/>
    <cellStyle name="Separador de milhares 2 2 2 3 2" xfId="673"/>
    <cellStyle name="Separador de milhares 2 2 2 3 2 2" xfId="4430"/>
    <cellStyle name="Separador de milhares 2 2 2 3 3" xfId="795"/>
    <cellStyle name="Separador de milhares 2 2 2 3 3 2" xfId="4486"/>
    <cellStyle name="Separador de milhares 2 2 2 3 4" xfId="1146"/>
    <cellStyle name="Separador de milhares 2 2 2 3 4 2" xfId="4584"/>
    <cellStyle name="Separador de milhares 2 2 2 3 5" xfId="1581"/>
    <cellStyle name="Separador de milhares 2 2 2 3 5 2" xfId="4703"/>
    <cellStyle name="Separador de milhares 2 2 2 3 6" xfId="2114"/>
    <cellStyle name="Separador de milhares 2 2 2 3 6 2" xfId="4853"/>
    <cellStyle name="Separador de milhares 2 2 2 3 7" xfId="2642"/>
    <cellStyle name="Separador de milhares 2 2 2 3 7 2" xfId="5000"/>
    <cellStyle name="Separador de milhares 2 2 2 3 8" xfId="3170"/>
    <cellStyle name="Separador de milhares 2 2 2 3 8 2" xfId="5147"/>
    <cellStyle name="Separador de milhares 2 2 2 3 9" xfId="3698"/>
    <cellStyle name="Separador de milhares 2 2 2 3 9 2" xfId="5294"/>
    <cellStyle name="Separador de milhares 2 2 2 4" xfId="4252"/>
    <cellStyle name="Separador de milhares 2 2 3" xfId="136"/>
    <cellStyle name="Separador de milhares 2 2 3 10" xfId="4281"/>
    <cellStyle name="Separador de milhares 2 2 3 2" xfId="679"/>
    <cellStyle name="Separador de milhares 2 2 3 2 2" xfId="1932"/>
    <cellStyle name="Separador de milhares 2 2 3 2 2 2" xfId="4800"/>
    <cellStyle name="Separador de milhares 2 2 3 2 3" xfId="2465"/>
    <cellStyle name="Separador de milhares 2 2 3 2 3 2" xfId="4950"/>
    <cellStyle name="Separador de milhares 2 2 3 2 4" xfId="2993"/>
    <cellStyle name="Separador de milhares 2 2 3 2 4 2" xfId="5097"/>
    <cellStyle name="Separador de milhares 2 2 3 2 5" xfId="3521"/>
    <cellStyle name="Separador de milhares 2 2 3 2 5 2" xfId="5244"/>
    <cellStyle name="Separador de milhares 2 2 3 2 6" xfId="4049"/>
    <cellStyle name="Separador de milhares 2 2 3 2 6 2" xfId="5391"/>
    <cellStyle name="Separador de milhares 2 2 3 2 7" xfId="4436"/>
    <cellStyle name="Separador de milhares 2 2 3 3" xfId="885"/>
    <cellStyle name="Separador de milhares 2 2 3 3 2" xfId="4513"/>
    <cellStyle name="Separador de milhares 2 2 3 4" xfId="1236"/>
    <cellStyle name="Separador de milhares 2 2 3 4 2" xfId="4611"/>
    <cellStyle name="Separador de milhares 2 2 3 5" xfId="1671"/>
    <cellStyle name="Separador de milhares 2 2 3 5 2" xfId="4730"/>
    <cellStyle name="Separador de milhares 2 2 3 6" xfId="2204"/>
    <cellStyle name="Separador de milhares 2 2 3 6 2" xfId="4880"/>
    <cellStyle name="Separador de milhares 2 2 3 7" xfId="2732"/>
    <cellStyle name="Separador de milhares 2 2 3 7 2" xfId="5027"/>
    <cellStyle name="Separador de milhares 2 2 3 8" xfId="3260"/>
    <cellStyle name="Separador de milhares 2 2 3 8 2" xfId="5174"/>
    <cellStyle name="Separador de milhares 2 2 3 9" xfId="3788"/>
    <cellStyle name="Separador de milhares 2 2 3 9 2" xfId="5321"/>
    <cellStyle name="Separador de milhares 2 2 4" xfId="233"/>
    <cellStyle name="Separador de milhares 2 2 4 10" xfId="4312"/>
    <cellStyle name="Separador de milhares 2 2 4 2" xfId="672"/>
    <cellStyle name="Separador de milhares 2 2 4 2 2" xfId="4429"/>
    <cellStyle name="Separador de milhares 2 2 4 3" xfId="794"/>
    <cellStyle name="Separador de milhares 2 2 4 3 2" xfId="4485"/>
    <cellStyle name="Separador de milhares 2 2 4 4" xfId="1145"/>
    <cellStyle name="Separador de milhares 2 2 4 4 2" xfId="4583"/>
    <cellStyle name="Separador de milhares 2 2 4 5" xfId="1580"/>
    <cellStyle name="Separador de milhares 2 2 4 5 2" xfId="4702"/>
    <cellStyle name="Separador de milhares 2 2 4 6" xfId="2113"/>
    <cellStyle name="Separador de milhares 2 2 4 6 2" xfId="4852"/>
    <cellStyle name="Separador de milhares 2 2 4 7" xfId="2641"/>
    <cellStyle name="Separador de milhares 2 2 4 7 2" xfId="4999"/>
    <cellStyle name="Separador de milhares 2 2 4 8" xfId="3169"/>
    <cellStyle name="Separador de milhares 2 2 4 8 2" xfId="5146"/>
    <cellStyle name="Separador de milhares 2 2 4 9" xfId="3697"/>
    <cellStyle name="Separador de milhares 2 2 4 9 2" xfId="5293"/>
    <cellStyle name="Separador de milhares 2 2 5" xfId="4251"/>
    <cellStyle name="Separador de milhares 2 3" xfId="127"/>
    <cellStyle name="Separador de milhares 2 3 2" xfId="222"/>
    <cellStyle name="Separador de milhares 2 3 2 10" xfId="4306"/>
    <cellStyle name="Separador de milhares 2 3 2 2" xfId="682"/>
    <cellStyle name="Separador de milhares 2 3 2 2 2" xfId="2018"/>
    <cellStyle name="Separador de milhares 2 3 2 2 2 2" xfId="4825"/>
    <cellStyle name="Separador de milhares 2 3 2 2 3" xfId="2550"/>
    <cellStyle name="Separador de milhares 2 3 2 2 3 2" xfId="4974"/>
    <cellStyle name="Separador de milhares 2 3 2 2 4" xfId="3078"/>
    <cellStyle name="Separador de milhares 2 3 2 2 4 2" xfId="5121"/>
    <cellStyle name="Separador de milhares 2 3 2 2 5" xfId="3606"/>
    <cellStyle name="Separador de milhares 2 3 2 2 5 2" xfId="5268"/>
    <cellStyle name="Separador de milhares 2 3 2 2 6" xfId="4134"/>
    <cellStyle name="Separador de milhares 2 3 2 2 6 2" xfId="5415"/>
    <cellStyle name="Separador de milhares 2 3 2 2 7" xfId="4439"/>
    <cellStyle name="Separador de milhares 2 3 2 3" xfId="970"/>
    <cellStyle name="Separador de milhares 2 3 2 3 2" xfId="4537"/>
    <cellStyle name="Separador de milhares 2 3 2 4" xfId="1321"/>
    <cellStyle name="Separador de milhares 2 3 2 4 2" xfId="4635"/>
    <cellStyle name="Separador de milhares 2 3 2 5" xfId="1756"/>
    <cellStyle name="Separador de milhares 2 3 2 5 2" xfId="4754"/>
    <cellStyle name="Separador de milhares 2 3 2 6" xfId="2289"/>
    <cellStyle name="Separador de milhares 2 3 2 6 2" xfId="4904"/>
    <cellStyle name="Separador de milhares 2 3 2 7" xfId="2817"/>
    <cellStyle name="Separador de milhares 2 3 2 7 2" xfId="5051"/>
    <cellStyle name="Separador de milhares 2 3 2 8" xfId="3345"/>
    <cellStyle name="Separador de milhares 2 3 2 8 2" xfId="5198"/>
    <cellStyle name="Separador de milhares 2 3 2 9" xfId="3873"/>
    <cellStyle name="Separador de milhares 2 3 2 9 2" xfId="5345"/>
    <cellStyle name="Separador de milhares 2 3 3" xfId="319"/>
    <cellStyle name="Separador de milhares 2 3 3 10" xfId="4337"/>
    <cellStyle name="Separador de milhares 2 3 3 2" xfId="675"/>
    <cellStyle name="Separador de milhares 2 3 3 2 2" xfId="4432"/>
    <cellStyle name="Separador de milhares 2 3 3 3" xfId="879"/>
    <cellStyle name="Separador de milhares 2 3 3 3 2" xfId="4509"/>
    <cellStyle name="Separador de milhares 2 3 3 4" xfId="1230"/>
    <cellStyle name="Separador de milhares 2 3 3 4 2" xfId="4607"/>
    <cellStyle name="Separador de milhares 2 3 3 5" xfId="1665"/>
    <cellStyle name="Separador de milhares 2 3 3 5 2" xfId="4726"/>
    <cellStyle name="Separador de milhares 2 3 3 6" xfId="2198"/>
    <cellStyle name="Separador de milhares 2 3 3 6 2" xfId="4876"/>
    <cellStyle name="Separador de milhares 2 3 3 7" xfId="2726"/>
    <cellStyle name="Separador de milhares 2 3 3 7 2" xfId="5023"/>
    <cellStyle name="Separador de milhares 2 3 3 8" xfId="3254"/>
    <cellStyle name="Separador de milhares 2 3 3 8 2" xfId="5170"/>
    <cellStyle name="Separador de milhares 2 3 3 9" xfId="3782"/>
    <cellStyle name="Separador de milhares 2 3 3 9 2" xfId="5317"/>
    <cellStyle name="Separador de milhares 2 3 4" xfId="4276"/>
    <cellStyle name="Separador de milhares 2 4" xfId="135"/>
    <cellStyle name="Separador de milhares 2 4 10" xfId="4280"/>
    <cellStyle name="Separador de milhares 2 4 2" xfId="678"/>
    <cellStyle name="Separador de milhares 2 4 2 2" xfId="1931"/>
    <cellStyle name="Separador de milhares 2 4 2 2 2" xfId="4799"/>
    <cellStyle name="Separador de milhares 2 4 2 3" xfId="2464"/>
    <cellStyle name="Separador de milhares 2 4 2 3 2" xfId="4949"/>
    <cellStyle name="Separador de milhares 2 4 2 4" xfId="2992"/>
    <cellStyle name="Separador de milhares 2 4 2 4 2" xfId="5096"/>
    <cellStyle name="Separador de milhares 2 4 2 5" xfId="3520"/>
    <cellStyle name="Separador de milhares 2 4 2 5 2" xfId="5243"/>
    <cellStyle name="Separador de milhares 2 4 2 6" xfId="4048"/>
    <cellStyle name="Separador de milhares 2 4 2 6 2" xfId="5390"/>
    <cellStyle name="Separador de milhares 2 4 2 7" xfId="4435"/>
    <cellStyle name="Separador de milhares 2 4 3" xfId="884"/>
    <cellStyle name="Separador de milhares 2 4 3 2" xfId="4512"/>
    <cellStyle name="Separador de milhares 2 4 4" xfId="1235"/>
    <cellStyle name="Separador de milhares 2 4 4 2" xfId="4610"/>
    <cellStyle name="Separador de milhares 2 4 5" xfId="1670"/>
    <cellStyle name="Separador de milhares 2 4 5 2" xfId="4729"/>
    <cellStyle name="Separador de milhares 2 4 6" xfId="2203"/>
    <cellStyle name="Separador de milhares 2 4 6 2" xfId="4879"/>
    <cellStyle name="Separador de milhares 2 4 7" xfId="2731"/>
    <cellStyle name="Separador de milhares 2 4 7 2" xfId="5026"/>
    <cellStyle name="Separador de milhares 2 4 8" xfId="3259"/>
    <cellStyle name="Separador de milhares 2 4 8 2" xfId="5173"/>
    <cellStyle name="Separador de milhares 2 4 9" xfId="3787"/>
    <cellStyle name="Separador de milhares 2 4 9 2" xfId="5320"/>
    <cellStyle name="Separador de milhares 2 5" xfId="232"/>
    <cellStyle name="Separador de milhares 2 5 10" xfId="4311"/>
    <cellStyle name="Separador de milhares 2 5 2" xfId="671"/>
    <cellStyle name="Separador de milhares 2 5 2 2" xfId="4428"/>
    <cellStyle name="Separador de milhares 2 5 3" xfId="793"/>
    <cellStyle name="Separador de milhares 2 5 3 2" xfId="4484"/>
    <cellStyle name="Separador de milhares 2 5 4" xfId="1144"/>
    <cellStyle name="Separador de milhares 2 5 4 2" xfId="4582"/>
    <cellStyle name="Separador de milhares 2 5 5" xfId="1579"/>
    <cellStyle name="Separador de milhares 2 5 5 2" xfId="4701"/>
    <cellStyle name="Separador de milhares 2 5 6" xfId="2112"/>
    <cellStyle name="Separador de milhares 2 5 6 2" xfId="4851"/>
    <cellStyle name="Separador de milhares 2 5 7" xfId="2640"/>
    <cellStyle name="Separador de milhares 2 5 7 2" xfId="4998"/>
    <cellStyle name="Separador de milhares 2 5 8" xfId="3168"/>
    <cellStyle name="Separador de milhares 2 5 8 2" xfId="5145"/>
    <cellStyle name="Separador de milhares 2 5 9" xfId="3696"/>
    <cellStyle name="Separador de milhares 2 5 9 2" xfId="5292"/>
    <cellStyle name="Separador de milhares 2 6" xfId="4250"/>
    <cellStyle name="Separador de milhares 3" xfId="40"/>
    <cellStyle name="Separador de milhares 3 10" xfId="95"/>
    <cellStyle name="Separador de milhares 3 10 10" xfId="2606"/>
    <cellStyle name="Separador de milhares 3 10 10 2" xfId="4989"/>
    <cellStyle name="Separador de milhares 3 10 11" xfId="3134"/>
    <cellStyle name="Separador de milhares 3 10 11 2" xfId="5136"/>
    <cellStyle name="Separador de milhares 3 10 12" xfId="3662"/>
    <cellStyle name="Separador de milhares 3 10 12 2" xfId="5283"/>
    <cellStyle name="Separador de milhares 3 10 13" xfId="4266"/>
    <cellStyle name="Separador de milhares 3 10 2" xfId="190"/>
    <cellStyle name="Separador de milhares 3 10 2 10" xfId="4296"/>
    <cellStyle name="Separador de milhares 3 10 2 2" xfId="465"/>
    <cellStyle name="Separador de milhares 3 10 2 2 2" xfId="1986"/>
    <cellStyle name="Separador de milhares 3 10 2 2 2 2" xfId="4815"/>
    <cellStyle name="Separador de milhares 3 10 2 2 3" xfId="2519"/>
    <cellStyle name="Separador de milhares 3 10 2 2 3 2" xfId="4965"/>
    <cellStyle name="Separador de milhares 3 10 2 2 4" xfId="3047"/>
    <cellStyle name="Separador de milhares 3 10 2 2 4 2" xfId="5112"/>
    <cellStyle name="Separador de milhares 3 10 2 2 5" xfId="3575"/>
    <cellStyle name="Separador de milhares 3 10 2 2 5 2" xfId="5259"/>
    <cellStyle name="Separador de milhares 3 10 2 2 6" xfId="4103"/>
    <cellStyle name="Separador de milhares 3 10 2 2 6 2" xfId="5406"/>
    <cellStyle name="Separador de milhares 3 10 2 2 7" xfId="4377"/>
    <cellStyle name="Separador de milhares 3 10 2 3" xfId="939"/>
    <cellStyle name="Separador de milhares 3 10 2 3 2" xfId="4528"/>
    <cellStyle name="Separador de milhares 3 10 2 4" xfId="1290"/>
    <cellStyle name="Separador de milhares 3 10 2 4 2" xfId="4626"/>
    <cellStyle name="Separador de milhares 3 10 2 5" xfId="1725"/>
    <cellStyle name="Separador de milhares 3 10 2 5 2" xfId="4745"/>
    <cellStyle name="Separador de milhares 3 10 2 6" xfId="2258"/>
    <cellStyle name="Separador de milhares 3 10 2 6 2" xfId="4895"/>
    <cellStyle name="Separador de milhares 3 10 2 7" xfId="2786"/>
    <cellStyle name="Separador de milhares 3 10 2 7 2" xfId="5042"/>
    <cellStyle name="Separador de milhares 3 10 2 8" xfId="3314"/>
    <cellStyle name="Separador de milhares 3 10 2 8 2" xfId="5189"/>
    <cellStyle name="Separador de milhares 3 10 2 9" xfId="3842"/>
    <cellStyle name="Separador de milhares 3 10 2 9 2" xfId="5336"/>
    <cellStyle name="Separador de milhares 3 10 3" xfId="287"/>
    <cellStyle name="Separador de milhares 3 10 3 10" xfId="4327"/>
    <cellStyle name="Separador de milhares 3 10 3 2" xfId="550"/>
    <cellStyle name="Separador de milhares 3 10 3 2 2" xfId="4398"/>
    <cellStyle name="Separador de milhares 3 10 3 3" xfId="848"/>
    <cellStyle name="Separador de milhares 3 10 3 3 2" xfId="4500"/>
    <cellStyle name="Separador de milhares 3 10 3 4" xfId="1199"/>
    <cellStyle name="Separador de milhares 3 10 3 4 2" xfId="4598"/>
    <cellStyle name="Separador de milhares 3 10 3 5" xfId="1634"/>
    <cellStyle name="Separador de milhares 3 10 3 5 2" xfId="4717"/>
    <cellStyle name="Separador de milhares 3 10 3 6" xfId="2167"/>
    <cellStyle name="Separador de milhares 3 10 3 6 2" xfId="4867"/>
    <cellStyle name="Separador de milhares 3 10 3 7" xfId="2695"/>
    <cellStyle name="Separador de milhares 3 10 3 7 2" xfId="5014"/>
    <cellStyle name="Separador de milhares 3 10 3 8" xfId="3223"/>
    <cellStyle name="Separador de milhares 3 10 3 8 2" xfId="5161"/>
    <cellStyle name="Separador de milhares 3 10 3 9" xfId="3751"/>
    <cellStyle name="Separador de milhares 3 10 3 9 2" xfId="5308"/>
    <cellStyle name="Separador de milhares 3 10 4" xfId="380"/>
    <cellStyle name="Separador de milhares 3 10 4 10" xfId="4355"/>
    <cellStyle name="Separador de milhares 3 10 4 2" xfId="1026"/>
    <cellStyle name="Separador de milhares 3 10 4 2 2" xfId="4552"/>
    <cellStyle name="Separador de milhares 3 10 4 3" xfId="1377"/>
    <cellStyle name="Separador de milhares 3 10 4 3 2" xfId="4650"/>
    <cellStyle name="Separador de milhares 3 10 4 4" xfId="1812"/>
    <cellStyle name="Separador de milhares 3 10 4 4 2" xfId="4769"/>
    <cellStyle name="Separador de milhares 3 10 4 5" xfId="2345"/>
    <cellStyle name="Separador de milhares 3 10 4 5 2" xfId="4919"/>
    <cellStyle name="Separador de milhares 3 10 4 6" xfId="2873"/>
    <cellStyle name="Separador de milhares 3 10 4 6 2" xfId="5066"/>
    <cellStyle name="Separador de milhares 3 10 4 7" xfId="3401"/>
    <cellStyle name="Separador de milhares 3 10 4 7 2" xfId="5213"/>
    <cellStyle name="Separador de milhares 3 10 4 8" xfId="3929"/>
    <cellStyle name="Separador de milhares 3 10 4 8 2" xfId="5360"/>
    <cellStyle name="Separador de milhares 3 10 4 9" xfId="697"/>
    <cellStyle name="Separador de milhares 3 10 4 9 2" xfId="4454"/>
    <cellStyle name="Separador de milhares 3 10 5" xfId="638"/>
    <cellStyle name="Separador de milhares 3 10 5 2" xfId="1461"/>
    <cellStyle name="Separador de milhares 3 10 5 2 2" xfId="4671"/>
    <cellStyle name="Separador de milhares 3 10 5 3" xfId="1896"/>
    <cellStyle name="Separador de milhares 3 10 5 3 2" xfId="4790"/>
    <cellStyle name="Separador de milhares 3 10 5 4" xfId="2429"/>
    <cellStyle name="Separador de milhares 3 10 5 4 2" xfId="4940"/>
    <cellStyle name="Separador de milhares 3 10 5 5" xfId="2957"/>
    <cellStyle name="Separador de milhares 3 10 5 5 2" xfId="5087"/>
    <cellStyle name="Separador de milhares 3 10 5 6" xfId="3485"/>
    <cellStyle name="Separador de milhares 3 10 5 6 2" xfId="5234"/>
    <cellStyle name="Separador de milhares 3 10 5 7" xfId="4013"/>
    <cellStyle name="Separador de milhares 3 10 5 7 2" xfId="5381"/>
    <cellStyle name="Separador de milhares 3 10 5 8" xfId="4420"/>
    <cellStyle name="Separador de milhares 3 10 6" xfId="759"/>
    <cellStyle name="Separador de milhares 3 10 6 2" xfId="4190"/>
    <cellStyle name="Separador de milhares 3 10 6 2 2" xfId="5430"/>
    <cellStyle name="Separador de milhares 3 10 6 3" xfId="4475"/>
    <cellStyle name="Separador de milhares 3 10 7" xfId="1110"/>
    <cellStyle name="Separador de milhares 3 10 7 2" xfId="4573"/>
    <cellStyle name="Separador de milhares 3 10 8" xfId="1545"/>
    <cellStyle name="Separador de milhares 3 10 8 2" xfId="4692"/>
    <cellStyle name="Separador de milhares 3 10 9" xfId="2078"/>
    <cellStyle name="Separador de milhares 3 10 9 2" xfId="4842"/>
    <cellStyle name="Separador de milhares 3 11" xfId="103"/>
    <cellStyle name="Separador de milhares 3 11 10" xfId="2614"/>
    <cellStyle name="Separador de milhares 3 11 10 2" xfId="4991"/>
    <cellStyle name="Separador de milhares 3 11 11" xfId="3142"/>
    <cellStyle name="Separador de milhares 3 11 11 2" xfId="5138"/>
    <cellStyle name="Separador de milhares 3 11 12" xfId="3670"/>
    <cellStyle name="Separador de milhares 3 11 12 2" xfId="5285"/>
    <cellStyle name="Separador de milhares 3 11 13" xfId="4268"/>
    <cellStyle name="Separador de milhares 3 11 2" xfId="198"/>
    <cellStyle name="Separador de milhares 3 11 2 10" xfId="4298"/>
    <cellStyle name="Separador de milhares 3 11 2 2" xfId="473"/>
    <cellStyle name="Separador de milhares 3 11 2 2 2" xfId="1994"/>
    <cellStyle name="Separador de milhares 3 11 2 2 2 2" xfId="4817"/>
    <cellStyle name="Separador de milhares 3 11 2 2 3" xfId="2527"/>
    <cellStyle name="Separador de milhares 3 11 2 2 3 2" xfId="4967"/>
    <cellStyle name="Separador de milhares 3 11 2 2 4" xfId="3055"/>
    <cellStyle name="Separador de milhares 3 11 2 2 4 2" xfId="5114"/>
    <cellStyle name="Separador de milhares 3 11 2 2 5" xfId="3583"/>
    <cellStyle name="Separador de milhares 3 11 2 2 5 2" xfId="5261"/>
    <cellStyle name="Separador de milhares 3 11 2 2 6" xfId="4111"/>
    <cellStyle name="Separador de milhares 3 11 2 2 6 2" xfId="5408"/>
    <cellStyle name="Separador de milhares 3 11 2 2 7" xfId="4379"/>
    <cellStyle name="Separador de milhares 3 11 2 3" xfId="947"/>
    <cellStyle name="Separador de milhares 3 11 2 3 2" xfId="4530"/>
    <cellStyle name="Separador de milhares 3 11 2 4" xfId="1298"/>
    <cellStyle name="Separador de milhares 3 11 2 4 2" xfId="4628"/>
    <cellStyle name="Separador de milhares 3 11 2 5" xfId="1733"/>
    <cellStyle name="Separador de milhares 3 11 2 5 2" xfId="4747"/>
    <cellStyle name="Separador de milhares 3 11 2 6" xfId="2266"/>
    <cellStyle name="Separador de milhares 3 11 2 6 2" xfId="4897"/>
    <cellStyle name="Separador de milhares 3 11 2 7" xfId="2794"/>
    <cellStyle name="Separador de milhares 3 11 2 7 2" xfId="5044"/>
    <cellStyle name="Separador de milhares 3 11 2 8" xfId="3322"/>
    <cellStyle name="Separador de milhares 3 11 2 8 2" xfId="5191"/>
    <cellStyle name="Separador de milhares 3 11 2 9" xfId="3850"/>
    <cellStyle name="Separador de milhares 3 11 2 9 2" xfId="5338"/>
    <cellStyle name="Separador de milhares 3 11 3" xfId="295"/>
    <cellStyle name="Separador de milhares 3 11 3 10" xfId="4329"/>
    <cellStyle name="Separador de milhares 3 11 3 2" xfId="558"/>
    <cellStyle name="Separador de milhares 3 11 3 2 2" xfId="4400"/>
    <cellStyle name="Separador de milhares 3 11 3 3" xfId="856"/>
    <cellStyle name="Separador de milhares 3 11 3 3 2" xfId="4502"/>
    <cellStyle name="Separador de milhares 3 11 3 4" xfId="1207"/>
    <cellStyle name="Separador de milhares 3 11 3 4 2" xfId="4600"/>
    <cellStyle name="Separador de milhares 3 11 3 5" xfId="1642"/>
    <cellStyle name="Separador de milhares 3 11 3 5 2" xfId="4719"/>
    <cellStyle name="Separador de milhares 3 11 3 6" xfId="2175"/>
    <cellStyle name="Separador de milhares 3 11 3 6 2" xfId="4869"/>
    <cellStyle name="Separador de milhares 3 11 3 7" xfId="2703"/>
    <cellStyle name="Separador de milhares 3 11 3 7 2" xfId="5016"/>
    <cellStyle name="Separador de milhares 3 11 3 8" xfId="3231"/>
    <cellStyle name="Separador de milhares 3 11 3 8 2" xfId="5163"/>
    <cellStyle name="Separador de milhares 3 11 3 9" xfId="3759"/>
    <cellStyle name="Separador de milhares 3 11 3 9 2" xfId="5310"/>
    <cellStyle name="Separador de milhares 3 11 4" xfId="388"/>
    <cellStyle name="Separador de milhares 3 11 4 10" xfId="4357"/>
    <cellStyle name="Separador de milhares 3 11 4 2" xfId="1034"/>
    <cellStyle name="Separador de milhares 3 11 4 2 2" xfId="4554"/>
    <cellStyle name="Separador de milhares 3 11 4 3" xfId="1385"/>
    <cellStyle name="Separador de milhares 3 11 4 3 2" xfId="4652"/>
    <cellStyle name="Separador de milhares 3 11 4 4" xfId="1820"/>
    <cellStyle name="Separador de milhares 3 11 4 4 2" xfId="4771"/>
    <cellStyle name="Separador de milhares 3 11 4 5" xfId="2353"/>
    <cellStyle name="Separador de milhares 3 11 4 5 2" xfId="4921"/>
    <cellStyle name="Separador de milhares 3 11 4 6" xfId="2881"/>
    <cellStyle name="Separador de milhares 3 11 4 6 2" xfId="5068"/>
    <cellStyle name="Separador de milhares 3 11 4 7" xfId="3409"/>
    <cellStyle name="Separador de milhares 3 11 4 7 2" xfId="5215"/>
    <cellStyle name="Separador de milhares 3 11 4 8" xfId="3937"/>
    <cellStyle name="Separador de milhares 3 11 4 8 2" xfId="5362"/>
    <cellStyle name="Separador de milhares 3 11 4 9" xfId="699"/>
    <cellStyle name="Separador de milhares 3 11 4 9 2" xfId="4456"/>
    <cellStyle name="Separador de milhares 3 11 5" xfId="646"/>
    <cellStyle name="Separador de milhares 3 11 5 2" xfId="1469"/>
    <cellStyle name="Separador de milhares 3 11 5 2 2" xfId="4673"/>
    <cellStyle name="Separador de milhares 3 11 5 3" xfId="1904"/>
    <cellStyle name="Separador de milhares 3 11 5 3 2" xfId="4792"/>
    <cellStyle name="Separador de milhares 3 11 5 4" xfId="2437"/>
    <cellStyle name="Separador de milhares 3 11 5 4 2" xfId="4942"/>
    <cellStyle name="Separador de milhares 3 11 5 5" xfId="2965"/>
    <cellStyle name="Separador de milhares 3 11 5 5 2" xfId="5089"/>
    <cellStyle name="Separador de milhares 3 11 5 6" xfId="3493"/>
    <cellStyle name="Separador de milhares 3 11 5 6 2" xfId="5236"/>
    <cellStyle name="Separador de milhares 3 11 5 7" xfId="4021"/>
    <cellStyle name="Separador de milhares 3 11 5 7 2" xfId="5383"/>
    <cellStyle name="Separador de milhares 3 11 5 8" xfId="4422"/>
    <cellStyle name="Separador de milhares 3 11 6" xfId="767"/>
    <cellStyle name="Separador de milhares 3 11 6 2" xfId="4198"/>
    <cellStyle name="Separador de milhares 3 11 6 2 2" xfId="5432"/>
    <cellStyle name="Separador de milhares 3 11 6 3" xfId="4477"/>
    <cellStyle name="Separador de milhares 3 11 7" xfId="1118"/>
    <cellStyle name="Separador de milhares 3 11 7 2" xfId="4575"/>
    <cellStyle name="Separador de milhares 3 11 8" xfId="1553"/>
    <cellStyle name="Separador de milhares 3 11 8 2" xfId="4694"/>
    <cellStyle name="Separador de milhares 3 11 9" xfId="2086"/>
    <cellStyle name="Separador de milhares 3 11 9 2" xfId="4844"/>
    <cellStyle name="Separador de milhares 3 12" xfId="111"/>
    <cellStyle name="Separador de milhares 3 12 10" xfId="2622"/>
    <cellStyle name="Separador de milhares 3 12 10 2" xfId="4993"/>
    <cellStyle name="Separador de milhares 3 12 11" xfId="3150"/>
    <cellStyle name="Separador de milhares 3 12 11 2" xfId="5140"/>
    <cellStyle name="Separador de milhares 3 12 12" xfId="3678"/>
    <cellStyle name="Separador de milhares 3 12 12 2" xfId="5287"/>
    <cellStyle name="Separador de milhares 3 12 13" xfId="4270"/>
    <cellStyle name="Separador de milhares 3 12 2" xfId="206"/>
    <cellStyle name="Separador de milhares 3 12 2 10" xfId="4300"/>
    <cellStyle name="Separador de milhares 3 12 2 2" xfId="481"/>
    <cellStyle name="Separador de milhares 3 12 2 2 2" xfId="2002"/>
    <cellStyle name="Separador de milhares 3 12 2 2 2 2" xfId="4819"/>
    <cellStyle name="Separador de milhares 3 12 2 2 3" xfId="2535"/>
    <cellStyle name="Separador de milhares 3 12 2 2 3 2" xfId="4969"/>
    <cellStyle name="Separador de milhares 3 12 2 2 4" xfId="3063"/>
    <cellStyle name="Separador de milhares 3 12 2 2 4 2" xfId="5116"/>
    <cellStyle name="Separador de milhares 3 12 2 2 5" xfId="3591"/>
    <cellStyle name="Separador de milhares 3 12 2 2 5 2" xfId="5263"/>
    <cellStyle name="Separador de milhares 3 12 2 2 6" xfId="4119"/>
    <cellStyle name="Separador de milhares 3 12 2 2 6 2" xfId="5410"/>
    <cellStyle name="Separador de milhares 3 12 2 2 7" xfId="4381"/>
    <cellStyle name="Separador de milhares 3 12 2 3" xfId="955"/>
    <cellStyle name="Separador de milhares 3 12 2 3 2" xfId="4532"/>
    <cellStyle name="Separador de milhares 3 12 2 4" xfId="1306"/>
    <cellStyle name="Separador de milhares 3 12 2 4 2" xfId="4630"/>
    <cellStyle name="Separador de milhares 3 12 2 5" xfId="1741"/>
    <cellStyle name="Separador de milhares 3 12 2 5 2" xfId="4749"/>
    <cellStyle name="Separador de milhares 3 12 2 6" xfId="2274"/>
    <cellStyle name="Separador de milhares 3 12 2 6 2" xfId="4899"/>
    <cellStyle name="Separador de milhares 3 12 2 7" xfId="2802"/>
    <cellStyle name="Separador de milhares 3 12 2 7 2" xfId="5046"/>
    <cellStyle name="Separador de milhares 3 12 2 8" xfId="3330"/>
    <cellStyle name="Separador de milhares 3 12 2 8 2" xfId="5193"/>
    <cellStyle name="Separador de milhares 3 12 2 9" xfId="3858"/>
    <cellStyle name="Separador de milhares 3 12 2 9 2" xfId="5340"/>
    <cellStyle name="Separador de milhares 3 12 3" xfId="303"/>
    <cellStyle name="Separador de milhares 3 12 3 10" xfId="4331"/>
    <cellStyle name="Separador de milhares 3 12 3 2" xfId="566"/>
    <cellStyle name="Separador de milhares 3 12 3 2 2" xfId="4402"/>
    <cellStyle name="Separador de milhares 3 12 3 3" xfId="864"/>
    <cellStyle name="Separador de milhares 3 12 3 3 2" xfId="4504"/>
    <cellStyle name="Separador de milhares 3 12 3 4" xfId="1215"/>
    <cellStyle name="Separador de milhares 3 12 3 4 2" xfId="4602"/>
    <cellStyle name="Separador de milhares 3 12 3 5" xfId="1650"/>
    <cellStyle name="Separador de milhares 3 12 3 5 2" xfId="4721"/>
    <cellStyle name="Separador de milhares 3 12 3 6" xfId="2183"/>
    <cellStyle name="Separador de milhares 3 12 3 6 2" xfId="4871"/>
    <cellStyle name="Separador de milhares 3 12 3 7" xfId="2711"/>
    <cellStyle name="Separador de milhares 3 12 3 7 2" xfId="5018"/>
    <cellStyle name="Separador de milhares 3 12 3 8" xfId="3239"/>
    <cellStyle name="Separador de milhares 3 12 3 8 2" xfId="5165"/>
    <cellStyle name="Separador de milhares 3 12 3 9" xfId="3767"/>
    <cellStyle name="Separador de milhares 3 12 3 9 2" xfId="5312"/>
    <cellStyle name="Separador de milhares 3 12 4" xfId="396"/>
    <cellStyle name="Separador de milhares 3 12 4 10" xfId="4359"/>
    <cellStyle name="Separador de milhares 3 12 4 2" xfId="1042"/>
    <cellStyle name="Separador de milhares 3 12 4 2 2" xfId="4556"/>
    <cellStyle name="Separador de milhares 3 12 4 3" xfId="1393"/>
    <cellStyle name="Separador de milhares 3 12 4 3 2" xfId="4654"/>
    <cellStyle name="Separador de milhares 3 12 4 4" xfId="1828"/>
    <cellStyle name="Separador de milhares 3 12 4 4 2" xfId="4773"/>
    <cellStyle name="Separador de milhares 3 12 4 5" xfId="2361"/>
    <cellStyle name="Separador de milhares 3 12 4 5 2" xfId="4923"/>
    <cellStyle name="Separador de milhares 3 12 4 6" xfId="2889"/>
    <cellStyle name="Separador de milhares 3 12 4 6 2" xfId="5070"/>
    <cellStyle name="Separador de milhares 3 12 4 7" xfId="3417"/>
    <cellStyle name="Separador de milhares 3 12 4 7 2" xfId="5217"/>
    <cellStyle name="Separador de milhares 3 12 4 8" xfId="3945"/>
    <cellStyle name="Separador de milhares 3 12 4 8 2" xfId="5364"/>
    <cellStyle name="Separador de milhares 3 12 4 9" xfId="701"/>
    <cellStyle name="Separador de milhares 3 12 4 9 2" xfId="4458"/>
    <cellStyle name="Separador de milhares 3 12 5" xfId="654"/>
    <cellStyle name="Separador de milhares 3 12 5 2" xfId="1477"/>
    <cellStyle name="Separador de milhares 3 12 5 2 2" xfId="4675"/>
    <cellStyle name="Separador de milhares 3 12 5 3" xfId="1912"/>
    <cellStyle name="Separador de milhares 3 12 5 3 2" xfId="4794"/>
    <cellStyle name="Separador de milhares 3 12 5 4" xfId="2445"/>
    <cellStyle name="Separador de milhares 3 12 5 4 2" xfId="4944"/>
    <cellStyle name="Separador de milhares 3 12 5 5" xfId="2973"/>
    <cellStyle name="Separador de milhares 3 12 5 5 2" xfId="5091"/>
    <cellStyle name="Separador de milhares 3 12 5 6" xfId="3501"/>
    <cellStyle name="Separador de milhares 3 12 5 6 2" xfId="5238"/>
    <cellStyle name="Separador de milhares 3 12 5 7" xfId="4029"/>
    <cellStyle name="Separador de milhares 3 12 5 7 2" xfId="5385"/>
    <cellStyle name="Separador de milhares 3 12 5 8" xfId="4424"/>
    <cellStyle name="Separador de milhares 3 12 6" xfId="775"/>
    <cellStyle name="Separador de milhares 3 12 6 2" xfId="4206"/>
    <cellStyle name="Separador de milhares 3 12 6 2 2" xfId="5434"/>
    <cellStyle name="Separador de milhares 3 12 6 3" xfId="4479"/>
    <cellStyle name="Separador de milhares 3 12 7" xfId="1126"/>
    <cellStyle name="Separador de milhares 3 12 7 2" xfId="4577"/>
    <cellStyle name="Separador de milhares 3 12 8" xfId="1561"/>
    <cellStyle name="Separador de milhares 3 12 8 2" xfId="4696"/>
    <cellStyle name="Separador de milhares 3 12 9" xfId="2094"/>
    <cellStyle name="Separador de milhares 3 12 9 2" xfId="4846"/>
    <cellStyle name="Separador de milhares 3 13" xfId="119"/>
    <cellStyle name="Separador de milhares 3 13 10" xfId="2630"/>
    <cellStyle name="Separador de milhares 3 13 10 2" xfId="4995"/>
    <cellStyle name="Separador de milhares 3 13 11" xfId="3158"/>
    <cellStyle name="Separador de milhares 3 13 11 2" xfId="5142"/>
    <cellStyle name="Separador de milhares 3 13 12" xfId="3686"/>
    <cellStyle name="Separador de milhares 3 13 12 2" xfId="5289"/>
    <cellStyle name="Separador de milhares 3 13 13" xfId="4272"/>
    <cellStyle name="Separador de milhares 3 13 2" xfId="214"/>
    <cellStyle name="Separador de milhares 3 13 2 10" xfId="4302"/>
    <cellStyle name="Separador de milhares 3 13 2 2" xfId="489"/>
    <cellStyle name="Separador de milhares 3 13 2 2 2" xfId="2010"/>
    <cellStyle name="Separador de milhares 3 13 2 2 2 2" xfId="4821"/>
    <cellStyle name="Separador de milhares 3 13 2 2 3" xfId="2543"/>
    <cellStyle name="Separador de milhares 3 13 2 2 3 2" xfId="4971"/>
    <cellStyle name="Separador de milhares 3 13 2 2 4" xfId="3071"/>
    <cellStyle name="Separador de milhares 3 13 2 2 4 2" xfId="5118"/>
    <cellStyle name="Separador de milhares 3 13 2 2 5" xfId="3599"/>
    <cellStyle name="Separador de milhares 3 13 2 2 5 2" xfId="5265"/>
    <cellStyle name="Separador de milhares 3 13 2 2 6" xfId="4127"/>
    <cellStyle name="Separador de milhares 3 13 2 2 6 2" xfId="5412"/>
    <cellStyle name="Separador de milhares 3 13 2 2 7" xfId="4383"/>
    <cellStyle name="Separador de milhares 3 13 2 3" xfId="963"/>
    <cellStyle name="Separador de milhares 3 13 2 3 2" xfId="4534"/>
    <cellStyle name="Separador de milhares 3 13 2 4" xfId="1314"/>
    <cellStyle name="Separador de milhares 3 13 2 4 2" xfId="4632"/>
    <cellStyle name="Separador de milhares 3 13 2 5" xfId="1749"/>
    <cellStyle name="Separador de milhares 3 13 2 5 2" xfId="4751"/>
    <cellStyle name="Separador de milhares 3 13 2 6" xfId="2282"/>
    <cellStyle name="Separador de milhares 3 13 2 6 2" xfId="4901"/>
    <cellStyle name="Separador de milhares 3 13 2 7" xfId="2810"/>
    <cellStyle name="Separador de milhares 3 13 2 7 2" xfId="5048"/>
    <cellStyle name="Separador de milhares 3 13 2 8" xfId="3338"/>
    <cellStyle name="Separador de milhares 3 13 2 8 2" xfId="5195"/>
    <cellStyle name="Separador de milhares 3 13 2 9" xfId="3866"/>
    <cellStyle name="Separador de milhares 3 13 2 9 2" xfId="5342"/>
    <cellStyle name="Separador de milhares 3 13 3" xfId="311"/>
    <cellStyle name="Separador de milhares 3 13 3 10" xfId="4333"/>
    <cellStyle name="Separador de milhares 3 13 3 2" xfId="574"/>
    <cellStyle name="Separador de milhares 3 13 3 2 2" xfId="4404"/>
    <cellStyle name="Separador de milhares 3 13 3 3" xfId="872"/>
    <cellStyle name="Separador de milhares 3 13 3 3 2" xfId="4506"/>
    <cellStyle name="Separador de milhares 3 13 3 4" xfId="1223"/>
    <cellStyle name="Separador de milhares 3 13 3 4 2" xfId="4604"/>
    <cellStyle name="Separador de milhares 3 13 3 5" xfId="1658"/>
    <cellStyle name="Separador de milhares 3 13 3 5 2" xfId="4723"/>
    <cellStyle name="Separador de milhares 3 13 3 6" xfId="2191"/>
    <cellStyle name="Separador de milhares 3 13 3 6 2" xfId="4873"/>
    <cellStyle name="Separador de milhares 3 13 3 7" xfId="2719"/>
    <cellStyle name="Separador de milhares 3 13 3 7 2" xfId="5020"/>
    <cellStyle name="Separador de milhares 3 13 3 8" xfId="3247"/>
    <cellStyle name="Separador de milhares 3 13 3 8 2" xfId="5167"/>
    <cellStyle name="Separador de milhares 3 13 3 9" xfId="3775"/>
    <cellStyle name="Separador de milhares 3 13 3 9 2" xfId="5314"/>
    <cellStyle name="Separador de milhares 3 13 4" xfId="404"/>
    <cellStyle name="Separador de milhares 3 13 4 10" xfId="4361"/>
    <cellStyle name="Separador de milhares 3 13 4 2" xfId="1050"/>
    <cellStyle name="Separador de milhares 3 13 4 2 2" xfId="4558"/>
    <cellStyle name="Separador de milhares 3 13 4 3" xfId="1401"/>
    <cellStyle name="Separador de milhares 3 13 4 3 2" xfId="4656"/>
    <cellStyle name="Separador de milhares 3 13 4 4" xfId="1836"/>
    <cellStyle name="Separador de milhares 3 13 4 4 2" xfId="4775"/>
    <cellStyle name="Separador de milhares 3 13 4 5" xfId="2369"/>
    <cellStyle name="Separador de milhares 3 13 4 5 2" xfId="4925"/>
    <cellStyle name="Separador de milhares 3 13 4 6" xfId="2897"/>
    <cellStyle name="Separador de milhares 3 13 4 6 2" xfId="5072"/>
    <cellStyle name="Separador de milhares 3 13 4 7" xfId="3425"/>
    <cellStyle name="Separador de milhares 3 13 4 7 2" xfId="5219"/>
    <cellStyle name="Separador de milhares 3 13 4 8" xfId="3953"/>
    <cellStyle name="Separador de milhares 3 13 4 8 2" xfId="5366"/>
    <cellStyle name="Separador de milhares 3 13 4 9" xfId="703"/>
    <cellStyle name="Separador de milhares 3 13 4 9 2" xfId="4460"/>
    <cellStyle name="Separador de milhares 3 13 5" xfId="662"/>
    <cellStyle name="Separador de milhares 3 13 5 2" xfId="1485"/>
    <cellStyle name="Separador de milhares 3 13 5 2 2" xfId="4677"/>
    <cellStyle name="Separador de milhares 3 13 5 3" xfId="1920"/>
    <cellStyle name="Separador de milhares 3 13 5 3 2" xfId="4796"/>
    <cellStyle name="Separador de milhares 3 13 5 4" xfId="2453"/>
    <cellStyle name="Separador de milhares 3 13 5 4 2" xfId="4946"/>
    <cellStyle name="Separador de milhares 3 13 5 5" xfId="2981"/>
    <cellStyle name="Separador de milhares 3 13 5 5 2" xfId="5093"/>
    <cellStyle name="Separador de milhares 3 13 5 6" xfId="3509"/>
    <cellStyle name="Separador de milhares 3 13 5 6 2" xfId="5240"/>
    <cellStyle name="Separador de milhares 3 13 5 7" xfId="4037"/>
    <cellStyle name="Separador de milhares 3 13 5 7 2" xfId="5387"/>
    <cellStyle name="Separador de milhares 3 13 5 8" xfId="4426"/>
    <cellStyle name="Separador de milhares 3 13 6" xfId="783"/>
    <cellStyle name="Separador de milhares 3 13 6 2" xfId="4214"/>
    <cellStyle name="Separador de milhares 3 13 6 2 2" xfId="5436"/>
    <cellStyle name="Separador de milhares 3 13 6 3" xfId="4481"/>
    <cellStyle name="Separador de milhares 3 13 7" xfId="1134"/>
    <cellStyle name="Separador de milhares 3 13 7 2" xfId="4579"/>
    <cellStyle name="Separador de milhares 3 13 8" xfId="1569"/>
    <cellStyle name="Separador de milhares 3 13 8 2" xfId="4698"/>
    <cellStyle name="Separador de milhares 3 13 9" xfId="2102"/>
    <cellStyle name="Separador de milhares 3 13 9 2" xfId="4848"/>
    <cellStyle name="Separador de milhares 3 14" xfId="51"/>
    <cellStyle name="Separador de milhares 3 14 10" xfId="2562"/>
    <cellStyle name="Separador de milhares 3 14 10 2" xfId="4978"/>
    <cellStyle name="Separador de milhares 3 14 11" xfId="3090"/>
    <cellStyle name="Separador de milhares 3 14 11 2" xfId="5125"/>
    <cellStyle name="Separador de milhares 3 14 12" xfId="3618"/>
    <cellStyle name="Separador de milhares 3 14 12 2" xfId="5272"/>
    <cellStyle name="Separador de milhares 3 14 13" xfId="4255"/>
    <cellStyle name="Separador de milhares 3 14 2" xfId="146"/>
    <cellStyle name="Separador de milhares 3 14 2 10" xfId="4285"/>
    <cellStyle name="Separador de milhares 3 14 2 2" xfId="421"/>
    <cellStyle name="Separador de milhares 3 14 2 2 2" xfId="1942"/>
    <cellStyle name="Separador de milhares 3 14 2 2 2 2" xfId="4804"/>
    <cellStyle name="Separador de milhares 3 14 2 2 3" xfId="2475"/>
    <cellStyle name="Separador de milhares 3 14 2 2 3 2" xfId="4954"/>
    <cellStyle name="Separador de milhares 3 14 2 2 4" xfId="3003"/>
    <cellStyle name="Separador de milhares 3 14 2 2 4 2" xfId="5101"/>
    <cellStyle name="Separador de milhares 3 14 2 2 5" xfId="3531"/>
    <cellStyle name="Separador de milhares 3 14 2 2 5 2" xfId="5248"/>
    <cellStyle name="Separador de milhares 3 14 2 2 6" xfId="4059"/>
    <cellStyle name="Separador de milhares 3 14 2 2 6 2" xfId="5395"/>
    <cellStyle name="Separador de milhares 3 14 2 2 7" xfId="4366"/>
    <cellStyle name="Separador de milhares 3 14 2 3" xfId="895"/>
    <cellStyle name="Separador de milhares 3 14 2 3 2" xfId="4517"/>
    <cellStyle name="Separador de milhares 3 14 2 4" xfId="1246"/>
    <cellStyle name="Separador de milhares 3 14 2 4 2" xfId="4615"/>
    <cellStyle name="Separador de milhares 3 14 2 5" xfId="1681"/>
    <cellStyle name="Separador de milhares 3 14 2 5 2" xfId="4734"/>
    <cellStyle name="Separador de milhares 3 14 2 6" xfId="2214"/>
    <cellStyle name="Separador de milhares 3 14 2 6 2" xfId="4884"/>
    <cellStyle name="Separador de milhares 3 14 2 7" xfId="2742"/>
    <cellStyle name="Separador de milhares 3 14 2 7 2" xfId="5031"/>
    <cellStyle name="Separador de milhares 3 14 2 8" xfId="3270"/>
    <cellStyle name="Separador de milhares 3 14 2 8 2" xfId="5178"/>
    <cellStyle name="Separador de milhares 3 14 2 9" xfId="3798"/>
    <cellStyle name="Separador de milhares 3 14 2 9 2" xfId="5325"/>
    <cellStyle name="Separador de milhares 3 14 3" xfId="243"/>
    <cellStyle name="Separador de milhares 3 14 3 10" xfId="4316"/>
    <cellStyle name="Separador de milhares 3 14 3 2" xfId="506"/>
    <cellStyle name="Separador de milhares 3 14 3 2 2" xfId="4387"/>
    <cellStyle name="Separador de milhares 3 14 3 3" xfId="804"/>
    <cellStyle name="Separador de milhares 3 14 3 3 2" xfId="4489"/>
    <cellStyle name="Separador de milhares 3 14 3 4" xfId="1155"/>
    <cellStyle name="Separador de milhares 3 14 3 4 2" xfId="4587"/>
    <cellStyle name="Separador de milhares 3 14 3 5" xfId="1590"/>
    <cellStyle name="Separador de milhares 3 14 3 5 2" xfId="4706"/>
    <cellStyle name="Separador de milhares 3 14 3 6" xfId="2123"/>
    <cellStyle name="Separador de milhares 3 14 3 6 2" xfId="4856"/>
    <cellStyle name="Separador de milhares 3 14 3 7" xfId="2651"/>
    <cellStyle name="Separador de milhares 3 14 3 7 2" xfId="5003"/>
    <cellStyle name="Separador de milhares 3 14 3 8" xfId="3179"/>
    <cellStyle name="Separador de milhares 3 14 3 8 2" xfId="5150"/>
    <cellStyle name="Separador de milhares 3 14 3 9" xfId="3707"/>
    <cellStyle name="Separador de milhares 3 14 3 9 2" xfId="5297"/>
    <cellStyle name="Separador de milhares 3 14 4" xfId="336"/>
    <cellStyle name="Separador de milhares 3 14 4 10" xfId="4344"/>
    <cellStyle name="Separador de milhares 3 14 4 2" xfId="982"/>
    <cellStyle name="Separador de milhares 3 14 4 2 2" xfId="4541"/>
    <cellStyle name="Separador de milhares 3 14 4 3" xfId="1333"/>
    <cellStyle name="Separador de milhares 3 14 4 3 2" xfId="4639"/>
    <cellStyle name="Separador de milhares 3 14 4 4" xfId="1768"/>
    <cellStyle name="Separador de milhares 3 14 4 4 2" xfId="4758"/>
    <cellStyle name="Separador de milhares 3 14 4 5" xfId="2301"/>
    <cellStyle name="Separador de milhares 3 14 4 5 2" xfId="4908"/>
    <cellStyle name="Separador de milhares 3 14 4 6" xfId="2829"/>
    <cellStyle name="Separador de milhares 3 14 4 6 2" xfId="5055"/>
    <cellStyle name="Separador de milhares 3 14 4 7" xfId="3357"/>
    <cellStyle name="Separador de milhares 3 14 4 7 2" xfId="5202"/>
    <cellStyle name="Separador de milhares 3 14 4 8" xfId="3885"/>
    <cellStyle name="Separador de milhares 3 14 4 8 2" xfId="5349"/>
    <cellStyle name="Separador de milhares 3 14 4 9" xfId="686"/>
    <cellStyle name="Separador de milhares 3 14 4 9 2" xfId="4443"/>
    <cellStyle name="Separador de milhares 3 14 5" xfId="594"/>
    <cellStyle name="Separador de milhares 3 14 5 2" xfId="1417"/>
    <cellStyle name="Separador de milhares 3 14 5 2 2" xfId="4660"/>
    <cellStyle name="Separador de milhares 3 14 5 3" xfId="1852"/>
    <cellStyle name="Separador de milhares 3 14 5 3 2" xfId="4779"/>
    <cellStyle name="Separador de milhares 3 14 5 4" xfId="2385"/>
    <cellStyle name="Separador de milhares 3 14 5 4 2" xfId="4929"/>
    <cellStyle name="Separador de milhares 3 14 5 5" xfId="2913"/>
    <cellStyle name="Separador de milhares 3 14 5 5 2" xfId="5076"/>
    <cellStyle name="Separador de milhares 3 14 5 6" xfId="3441"/>
    <cellStyle name="Separador de milhares 3 14 5 6 2" xfId="5223"/>
    <cellStyle name="Separador de milhares 3 14 5 7" xfId="3969"/>
    <cellStyle name="Separador de milhares 3 14 5 7 2" xfId="5370"/>
    <cellStyle name="Separador de milhares 3 14 5 8" xfId="4409"/>
    <cellStyle name="Separador de milhares 3 14 6" xfId="715"/>
    <cellStyle name="Separador de milhares 3 14 6 2" xfId="4146"/>
    <cellStyle name="Separador de milhares 3 14 6 2 2" xfId="5419"/>
    <cellStyle name="Separador de milhares 3 14 6 3" xfId="4464"/>
    <cellStyle name="Separador de milhares 3 14 7" xfId="1066"/>
    <cellStyle name="Separador de milhares 3 14 7 2" xfId="4562"/>
    <cellStyle name="Separador de milhares 3 14 8" xfId="1501"/>
    <cellStyle name="Separador de milhares 3 14 8 2" xfId="4681"/>
    <cellStyle name="Separador de milhares 3 14 9" xfId="2034"/>
    <cellStyle name="Separador de milhares 3 14 9 2" xfId="4831"/>
    <cellStyle name="Separador de milhares 3 15" xfId="123"/>
    <cellStyle name="Separador de milhares 3 15 10" xfId="2634"/>
    <cellStyle name="Separador de milhares 3 15 10 2" xfId="4996"/>
    <cellStyle name="Separador de milhares 3 15 11" xfId="3162"/>
    <cellStyle name="Separador de milhares 3 15 11 2" xfId="5143"/>
    <cellStyle name="Separador de milhares 3 15 12" xfId="3690"/>
    <cellStyle name="Separador de milhares 3 15 12 2" xfId="5290"/>
    <cellStyle name="Separador de milhares 3 15 13" xfId="4273"/>
    <cellStyle name="Separador de milhares 3 15 2" xfId="218"/>
    <cellStyle name="Separador de milhares 3 15 2 10" xfId="4303"/>
    <cellStyle name="Separador de milhares 3 15 2 2" xfId="493"/>
    <cellStyle name="Separador de milhares 3 15 2 2 2" xfId="2014"/>
    <cellStyle name="Separador de milhares 3 15 2 2 2 2" xfId="4822"/>
    <cellStyle name="Separador de milhares 3 15 2 2 3" xfId="2547"/>
    <cellStyle name="Separador de milhares 3 15 2 2 3 2" xfId="4972"/>
    <cellStyle name="Separador de milhares 3 15 2 2 4" xfId="3075"/>
    <cellStyle name="Separador de milhares 3 15 2 2 4 2" xfId="5119"/>
    <cellStyle name="Separador de milhares 3 15 2 2 5" xfId="3603"/>
    <cellStyle name="Separador de milhares 3 15 2 2 5 2" xfId="5266"/>
    <cellStyle name="Separador de milhares 3 15 2 2 6" xfId="4131"/>
    <cellStyle name="Separador de milhares 3 15 2 2 6 2" xfId="5413"/>
    <cellStyle name="Separador de milhares 3 15 2 2 7" xfId="4384"/>
    <cellStyle name="Separador de milhares 3 15 2 3" xfId="967"/>
    <cellStyle name="Separador de milhares 3 15 2 3 2" xfId="4535"/>
    <cellStyle name="Separador de milhares 3 15 2 4" xfId="1318"/>
    <cellStyle name="Separador de milhares 3 15 2 4 2" xfId="4633"/>
    <cellStyle name="Separador de milhares 3 15 2 5" xfId="1753"/>
    <cellStyle name="Separador de milhares 3 15 2 5 2" xfId="4752"/>
    <cellStyle name="Separador de milhares 3 15 2 6" xfId="2286"/>
    <cellStyle name="Separador de milhares 3 15 2 6 2" xfId="4902"/>
    <cellStyle name="Separador de milhares 3 15 2 7" xfId="2814"/>
    <cellStyle name="Separador de milhares 3 15 2 7 2" xfId="5049"/>
    <cellStyle name="Separador de milhares 3 15 2 8" xfId="3342"/>
    <cellStyle name="Separador de milhares 3 15 2 8 2" xfId="5196"/>
    <cellStyle name="Separador de milhares 3 15 2 9" xfId="3870"/>
    <cellStyle name="Separador de milhares 3 15 2 9 2" xfId="5343"/>
    <cellStyle name="Separador de milhares 3 15 3" xfId="315"/>
    <cellStyle name="Separador de milhares 3 15 3 10" xfId="4334"/>
    <cellStyle name="Separador de milhares 3 15 3 2" xfId="578"/>
    <cellStyle name="Separador de milhares 3 15 3 2 2" xfId="4405"/>
    <cellStyle name="Separador de milhares 3 15 3 3" xfId="876"/>
    <cellStyle name="Separador de milhares 3 15 3 3 2" xfId="4507"/>
    <cellStyle name="Separador de milhares 3 15 3 4" xfId="1227"/>
    <cellStyle name="Separador de milhares 3 15 3 4 2" xfId="4605"/>
    <cellStyle name="Separador de milhares 3 15 3 5" xfId="1662"/>
    <cellStyle name="Separador de milhares 3 15 3 5 2" xfId="4724"/>
    <cellStyle name="Separador de milhares 3 15 3 6" xfId="2195"/>
    <cellStyle name="Separador de milhares 3 15 3 6 2" xfId="4874"/>
    <cellStyle name="Separador de milhares 3 15 3 7" xfId="2723"/>
    <cellStyle name="Separador de milhares 3 15 3 7 2" xfId="5021"/>
    <cellStyle name="Separador de milhares 3 15 3 8" xfId="3251"/>
    <cellStyle name="Separador de milhares 3 15 3 8 2" xfId="5168"/>
    <cellStyle name="Separador de milhares 3 15 3 9" xfId="3779"/>
    <cellStyle name="Separador de milhares 3 15 3 9 2" xfId="5315"/>
    <cellStyle name="Separador de milhares 3 15 4" xfId="408"/>
    <cellStyle name="Separador de milhares 3 15 4 10" xfId="4362"/>
    <cellStyle name="Separador de milhares 3 15 4 2" xfId="1054"/>
    <cellStyle name="Separador de milhares 3 15 4 2 2" xfId="4559"/>
    <cellStyle name="Separador de milhares 3 15 4 3" xfId="1405"/>
    <cellStyle name="Separador de milhares 3 15 4 3 2" xfId="4657"/>
    <cellStyle name="Separador de milhares 3 15 4 4" xfId="1840"/>
    <cellStyle name="Separador de milhares 3 15 4 4 2" xfId="4776"/>
    <cellStyle name="Separador de milhares 3 15 4 5" xfId="2373"/>
    <cellStyle name="Separador de milhares 3 15 4 5 2" xfId="4926"/>
    <cellStyle name="Separador de milhares 3 15 4 6" xfId="2901"/>
    <cellStyle name="Separador de milhares 3 15 4 6 2" xfId="5073"/>
    <cellStyle name="Separador de milhares 3 15 4 7" xfId="3429"/>
    <cellStyle name="Separador de milhares 3 15 4 7 2" xfId="5220"/>
    <cellStyle name="Separador de milhares 3 15 4 8" xfId="3957"/>
    <cellStyle name="Separador de milhares 3 15 4 8 2" xfId="5367"/>
    <cellStyle name="Separador de milhares 3 15 4 9" xfId="704"/>
    <cellStyle name="Separador de milhares 3 15 4 9 2" xfId="4461"/>
    <cellStyle name="Separador de milhares 3 15 5" xfId="666"/>
    <cellStyle name="Separador de milhares 3 15 5 2" xfId="1489"/>
    <cellStyle name="Separador de milhares 3 15 5 2 2" xfId="4678"/>
    <cellStyle name="Separador de milhares 3 15 5 3" xfId="1924"/>
    <cellStyle name="Separador de milhares 3 15 5 3 2" xfId="4797"/>
    <cellStyle name="Separador de milhares 3 15 5 4" xfId="2457"/>
    <cellStyle name="Separador de milhares 3 15 5 4 2" xfId="4947"/>
    <cellStyle name="Separador de milhares 3 15 5 5" xfId="2985"/>
    <cellStyle name="Separador de milhares 3 15 5 5 2" xfId="5094"/>
    <cellStyle name="Separador de milhares 3 15 5 6" xfId="3513"/>
    <cellStyle name="Separador de milhares 3 15 5 6 2" xfId="5241"/>
    <cellStyle name="Separador de milhares 3 15 5 7" xfId="4041"/>
    <cellStyle name="Separador de milhares 3 15 5 7 2" xfId="5388"/>
    <cellStyle name="Separador de milhares 3 15 5 8" xfId="4427"/>
    <cellStyle name="Separador de milhares 3 15 6" xfId="787"/>
    <cellStyle name="Separador de milhares 3 15 6 2" xfId="4218"/>
    <cellStyle name="Separador de milhares 3 15 6 2 2" xfId="5437"/>
    <cellStyle name="Separador de milhares 3 15 6 3" xfId="4482"/>
    <cellStyle name="Separador de milhares 3 15 7" xfId="1138"/>
    <cellStyle name="Separador de milhares 3 15 7 2" xfId="4580"/>
    <cellStyle name="Separador de milhares 3 15 8" xfId="1573"/>
    <cellStyle name="Separador de milhares 3 15 8 2" xfId="4699"/>
    <cellStyle name="Separador de milhares 3 15 9" xfId="2106"/>
    <cellStyle name="Separador de milhares 3 15 9 2" xfId="4849"/>
    <cellStyle name="Separador de milhares 3 16" xfId="138"/>
    <cellStyle name="Separador de milhares 3 16 10" xfId="4283"/>
    <cellStyle name="Separador de milhares 3 16 2" xfId="413"/>
    <cellStyle name="Separador de milhares 3 16 2 2" xfId="1934"/>
    <cellStyle name="Separador de milhares 3 16 2 2 2" xfId="4802"/>
    <cellStyle name="Separador de milhares 3 16 2 3" xfId="2467"/>
    <cellStyle name="Separador de milhares 3 16 2 3 2" xfId="4952"/>
    <cellStyle name="Separador de milhares 3 16 2 4" xfId="2995"/>
    <cellStyle name="Separador de milhares 3 16 2 4 2" xfId="5099"/>
    <cellStyle name="Separador de milhares 3 16 2 5" xfId="3523"/>
    <cellStyle name="Separador de milhares 3 16 2 5 2" xfId="5246"/>
    <cellStyle name="Separador de milhares 3 16 2 6" xfId="4051"/>
    <cellStyle name="Separador de milhares 3 16 2 6 2" xfId="5393"/>
    <cellStyle name="Separador de milhares 3 16 2 7" xfId="4364"/>
    <cellStyle name="Separador de milhares 3 16 3" xfId="887"/>
    <cellStyle name="Separador de milhares 3 16 3 2" xfId="4515"/>
    <cellStyle name="Separador de milhares 3 16 4" xfId="1238"/>
    <cellStyle name="Separador de milhares 3 16 4 2" xfId="4613"/>
    <cellStyle name="Separador de milhares 3 16 5" xfId="1673"/>
    <cellStyle name="Separador de milhares 3 16 5 2" xfId="4732"/>
    <cellStyle name="Separador de milhares 3 16 6" xfId="2206"/>
    <cellStyle name="Separador de milhares 3 16 6 2" xfId="4882"/>
    <cellStyle name="Separador de milhares 3 16 7" xfId="2734"/>
    <cellStyle name="Separador de milhares 3 16 7 2" xfId="5029"/>
    <cellStyle name="Separador de milhares 3 16 8" xfId="3262"/>
    <cellStyle name="Separador de milhares 3 16 8 2" xfId="5176"/>
    <cellStyle name="Separador de milhares 3 16 9" xfId="3790"/>
    <cellStyle name="Separador de milhares 3 16 9 2" xfId="5323"/>
    <cellStyle name="Separador de milhares 3 17" xfId="235"/>
    <cellStyle name="Separador de milhares 3 17 10" xfId="4314"/>
    <cellStyle name="Separador de milhares 3 17 2" xfId="498"/>
    <cellStyle name="Separador de milhares 3 17 2 2" xfId="4385"/>
    <cellStyle name="Separador de milhares 3 17 3" xfId="796"/>
    <cellStyle name="Separador de milhares 3 17 3 2" xfId="4487"/>
    <cellStyle name="Separador de milhares 3 17 4" xfId="1147"/>
    <cellStyle name="Separador de milhares 3 17 4 2" xfId="4585"/>
    <cellStyle name="Separador de milhares 3 17 5" xfId="1582"/>
    <cellStyle name="Separador de milhares 3 17 5 2" xfId="4704"/>
    <cellStyle name="Separador de milhares 3 17 6" xfId="2115"/>
    <cellStyle name="Separador de milhares 3 17 6 2" xfId="4854"/>
    <cellStyle name="Separador de milhares 3 17 7" xfId="2643"/>
    <cellStyle name="Separador de milhares 3 17 7 2" xfId="5001"/>
    <cellStyle name="Separador de milhares 3 17 8" xfId="3171"/>
    <cellStyle name="Separador de milhares 3 17 8 2" xfId="5148"/>
    <cellStyle name="Separador de milhares 3 17 9" xfId="3699"/>
    <cellStyle name="Separador de milhares 3 17 9 2" xfId="5295"/>
    <cellStyle name="Separador de milhares 3 18" xfId="328"/>
    <cellStyle name="Separador de milhares 3 18 10" xfId="4342"/>
    <cellStyle name="Separador de milhares 3 18 2" xfId="974"/>
    <cellStyle name="Separador de milhares 3 18 2 2" xfId="4539"/>
    <cellStyle name="Separador de milhares 3 18 3" xfId="1325"/>
    <cellStyle name="Separador de milhares 3 18 3 2" xfId="4637"/>
    <cellStyle name="Separador de milhares 3 18 4" xfId="1760"/>
    <cellStyle name="Separador de milhares 3 18 4 2" xfId="4756"/>
    <cellStyle name="Separador de milhares 3 18 5" xfId="2293"/>
    <cellStyle name="Separador de milhares 3 18 5 2" xfId="4906"/>
    <cellStyle name="Separador de milhares 3 18 6" xfId="2821"/>
    <cellStyle name="Separador de milhares 3 18 6 2" xfId="5053"/>
    <cellStyle name="Separador de milhares 3 18 7" xfId="3349"/>
    <cellStyle name="Separador de milhares 3 18 7 2" xfId="5200"/>
    <cellStyle name="Separador de milhares 3 18 8" xfId="3877"/>
    <cellStyle name="Separador de milhares 3 18 8 2" xfId="5347"/>
    <cellStyle name="Separador de milhares 3 18 9" xfId="684"/>
    <cellStyle name="Separador de milhares 3 18 9 2" xfId="4441"/>
    <cellStyle name="Separador de milhares 3 19" xfId="586"/>
    <cellStyle name="Separador de milhares 3 19 2" xfId="1409"/>
    <cellStyle name="Separador de milhares 3 19 2 2" xfId="4658"/>
    <cellStyle name="Separador de milhares 3 19 3" xfId="1844"/>
    <cellStyle name="Separador de milhares 3 19 3 2" xfId="4777"/>
    <cellStyle name="Separador de milhares 3 19 4" xfId="2377"/>
    <cellStyle name="Separador de milhares 3 19 4 2" xfId="4927"/>
    <cellStyle name="Separador de milhares 3 19 5" xfId="2905"/>
    <cellStyle name="Separador de milhares 3 19 5 2" xfId="5074"/>
    <cellStyle name="Separador de milhares 3 19 6" xfId="3433"/>
    <cellStyle name="Separador de milhares 3 19 6 2" xfId="5221"/>
    <cellStyle name="Separador de milhares 3 19 7" xfId="3961"/>
    <cellStyle name="Separador de milhares 3 19 7 2" xfId="5368"/>
    <cellStyle name="Separador de milhares 3 19 8" xfId="4407"/>
    <cellStyle name="Separador de milhares 3 2" xfId="47"/>
    <cellStyle name="Separador de milhares 3 2 10" xfId="332"/>
    <cellStyle name="Separador de milhares 3 2 10 10" xfId="4343"/>
    <cellStyle name="Separador de milhares 3 2 10 2" xfId="978"/>
    <cellStyle name="Separador de milhares 3 2 10 2 2" xfId="4540"/>
    <cellStyle name="Separador de milhares 3 2 10 3" xfId="1329"/>
    <cellStyle name="Separador de milhares 3 2 10 3 2" xfId="4638"/>
    <cellStyle name="Separador de milhares 3 2 10 4" xfId="1764"/>
    <cellStyle name="Separador de milhares 3 2 10 4 2" xfId="4757"/>
    <cellStyle name="Separador de milhares 3 2 10 5" xfId="2297"/>
    <cellStyle name="Separador de milhares 3 2 10 5 2" xfId="4907"/>
    <cellStyle name="Separador de milhares 3 2 10 6" xfId="2825"/>
    <cellStyle name="Separador de milhares 3 2 10 6 2" xfId="5054"/>
    <cellStyle name="Separador de milhares 3 2 10 7" xfId="3353"/>
    <cellStyle name="Separador de milhares 3 2 10 7 2" xfId="5201"/>
    <cellStyle name="Separador de milhares 3 2 10 8" xfId="3881"/>
    <cellStyle name="Separador de milhares 3 2 10 8 2" xfId="5348"/>
    <cellStyle name="Separador de milhares 3 2 10 9" xfId="685"/>
    <cellStyle name="Separador de milhares 3 2 10 9 2" xfId="4442"/>
    <cellStyle name="Separador de milhares 3 2 11" xfId="590"/>
    <cellStyle name="Separador de milhares 3 2 11 2" xfId="1413"/>
    <cellStyle name="Separador de milhares 3 2 11 2 2" xfId="4659"/>
    <cellStyle name="Separador de milhares 3 2 11 3" xfId="1848"/>
    <cellStyle name="Separador de milhares 3 2 11 3 2" xfId="4778"/>
    <cellStyle name="Separador de milhares 3 2 11 4" xfId="2381"/>
    <cellStyle name="Separador de milhares 3 2 11 4 2" xfId="4928"/>
    <cellStyle name="Separador de milhares 3 2 11 5" xfId="2909"/>
    <cellStyle name="Separador de milhares 3 2 11 5 2" xfId="5075"/>
    <cellStyle name="Separador de milhares 3 2 11 6" xfId="3437"/>
    <cellStyle name="Separador de milhares 3 2 11 6 2" xfId="5222"/>
    <cellStyle name="Separador de milhares 3 2 11 7" xfId="3965"/>
    <cellStyle name="Separador de milhares 3 2 11 7 2" xfId="5369"/>
    <cellStyle name="Separador de milhares 3 2 11 8" xfId="4408"/>
    <cellStyle name="Separador de milhares 3 2 12" xfId="711"/>
    <cellStyle name="Separador de milhares 3 2 12 2" xfId="4142"/>
    <cellStyle name="Separador de milhares 3 2 12 2 2" xfId="5418"/>
    <cellStyle name="Separador de milhares 3 2 12 3" xfId="4463"/>
    <cellStyle name="Separador de milhares 3 2 13" xfId="1062"/>
    <cellStyle name="Separador de milhares 3 2 13 2" xfId="4561"/>
    <cellStyle name="Separador de milhares 3 2 14" xfId="1497"/>
    <cellStyle name="Separador de milhares 3 2 14 2" xfId="4680"/>
    <cellStyle name="Separador de milhares 3 2 15" xfId="2030"/>
    <cellStyle name="Separador de milhares 3 2 15 2" xfId="4830"/>
    <cellStyle name="Separador de milhares 3 2 16" xfId="2558"/>
    <cellStyle name="Separador de milhares 3 2 16 2" xfId="4977"/>
    <cellStyle name="Separador de milhares 3 2 17" xfId="3086"/>
    <cellStyle name="Separador de milhares 3 2 17 2" xfId="5124"/>
    <cellStyle name="Separador de milhares 3 2 18" xfId="3614"/>
    <cellStyle name="Separador de milhares 3 2 18 2" xfId="5271"/>
    <cellStyle name="Separador de milhares 3 2 19" xfId="4254"/>
    <cellStyle name="Separador de milhares 3 2 2" xfId="83"/>
    <cellStyle name="Separador de milhares 3 2 2 10" xfId="2594"/>
    <cellStyle name="Separador de milhares 3 2 2 10 2" xfId="4986"/>
    <cellStyle name="Separador de milhares 3 2 2 11" xfId="3122"/>
    <cellStyle name="Separador de milhares 3 2 2 11 2" xfId="5133"/>
    <cellStyle name="Separador de milhares 3 2 2 12" xfId="3650"/>
    <cellStyle name="Separador de milhares 3 2 2 12 2" xfId="5280"/>
    <cellStyle name="Separador de milhares 3 2 2 13" xfId="4263"/>
    <cellStyle name="Separador de milhares 3 2 2 2" xfId="178"/>
    <cellStyle name="Separador de milhares 3 2 2 2 10" xfId="4293"/>
    <cellStyle name="Separador de milhares 3 2 2 2 2" xfId="453"/>
    <cellStyle name="Separador de milhares 3 2 2 2 2 2" xfId="1974"/>
    <cellStyle name="Separador de milhares 3 2 2 2 2 2 2" xfId="4812"/>
    <cellStyle name="Separador de milhares 3 2 2 2 2 3" xfId="2507"/>
    <cellStyle name="Separador de milhares 3 2 2 2 2 3 2" xfId="4962"/>
    <cellStyle name="Separador de milhares 3 2 2 2 2 4" xfId="3035"/>
    <cellStyle name="Separador de milhares 3 2 2 2 2 4 2" xfId="5109"/>
    <cellStyle name="Separador de milhares 3 2 2 2 2 5" xfId="3563"/>
    <cellStyle name="Separador de milhares 3 2 2 2 2 5 2" xfId="5256"/>
    <cellStyle name="Separador de milhares 3 2 2 2 2 6" xfId="4091"/>
    <cellStyle name="Separador de milhares 3 2 2 2 2 6 2" xfId="5403"/>
    <cellStyle name="Separador de milhares 3 2 2 2 2 7" xfId="4374"/>
    <cellStyle name="Separador de milhares 3 2 2 2 3" xfId="927"/>
    <cellStyle name="Separador de milhares 3 2 2 2 3 2" xfId="4525"/>
    <cellStyle name="Separador de milhares 3 2 2 2 4" xfId="1278"/>
    <cellStyle name="Separador de milhares 3 2 2 2 4 2" xfId="4623"/>
    <cellStyle name="Separador de milhares 3 2 2 2 5" xfId="1713"/>
    <cellStyle name="Separador de milhares 3 2 2 2 5 2" xfId="4742"/>
    <cellStyle name="Separador de milhares 3 2 2 2 6" xfId="2246"/>
    <cellStyle name="Separador de milhares 3 2 2 2 6 2" xfId="4892"/>
    <cellStyle name="Separador de milhares 3 2 2 2 7" xfId="2774"/>
    <cellStyle name="Separador de milhares 3 2 2 2 7 2" xfId="5039"/>
    <cellStyle name="Separador de milhares 3 2 2 2 8" xfId="3302"/>
    <cellStyle name="Separador de milhares 3 2 2 2 8 2" xfId="5186"/>
    <cellStyle name="Separador de milhares 3 2 2 2 9" xfId="3830"/>
    <cellStyle name="Separador de milhares 3 2 2 2 9 2" xfId="5333"/>
    <cellStyle name="Separador de milhares 3 2 2 3" xfId="275"/>
    <cellStyle name="Separador de milhares 3 2 2 3 10" xfId="4324"/>
    <cellStyle name="Separador de milhares 3 2 2 3 2" xfId="538"/>
    <cellStyle name="Separador de milhares 3 2 2 3 2 2" xfId="4395"/>
    <cellStyle name="Separador de milhares 3 2 2 3 3" xfId="836"/>
    <cellStyle name="Separador de milhares 3 2 2 3 3 2" xfId="4497"/>
    <cellStyle name="Separador de milhares 3 2 2 3 4" xfId="1187"/>
    <cellStyle name="Separador de milhares 3 2 2 3 4 2" xfId="4595"/>
    <cellStyle name="Separador de milhares 3 2 2 3 5" xfId="1622"/>
    <cellStyle name="Separador de milhares 3 2 2 3 5 2" xfId="4714"/>
    <cellStyle name="Separador de milhares 3 2 2 3 6" xfId="2155"/>
    <cellStyle name="Separador de milhares 3 2 2 3 6 2" xfId="4864"/>
    <cellStyle name="Separador de milhares 3 2 2 3 7" xfId="2683"/>
    <cellStyle name="Separador de milhares 3 2 2 3 7 2" xfId="5011"/>
    <cellStyle name="Separador de milhares 3 2 2 3 8" xfId="3211"/>
    <cellStyle name="Separador de milhares 3 2 2 3 8 2" xfId="5158"/>
    <cellStyle name="Separador de milhares 3 2 2 3 9" xfId="3739"/>
    <cellStyle name="Separador de milhares 3 2 2 3 9 2" xfId="5305"/>
    <cellStyle name="Separador de milhares 3 2 2 4" xfId="368"/>
    <cellStyle name="Separador de milhares 3 2 2 4 10" xfId="4352"/>
    <cellStyle name="Separador de milhares 3 2 2 4 2" xfId="1014"/>
    <cellStyle name="Separador de milhares 3 2 2 4 2 2" xfId="4549"/>
    <cellStyle name="Separador de milhares 3 2 2 4 3" xfId="1365"/>
    <cellStyle name="Separador de milhares 3 2 2 4 3 2" xfId="4647"/>
    <cellStyle name="Separador de milhares 3 2 2 4 4" xfId="1800"/>
    <cellStyle name="Separador de milhares 3 2 2 4 4 2" xfId="4766"/>
    <cellStyle name="Separador de milhares 3 2 2 4 5" xfId="2333"/>
    <cellStyle name="Separador de milhares 3 2 2 4 5 2" xfId="4916"/>
    <cellStyle name="Separador de milhares 3 2 2 4 6" xfId="2861"/>
    <cellStyle name="Separador de milhares 3 2 2 4 6 2" xfId="5063"/>
    <cellStyle name="Separador de milhares 3 2 2 4 7" xfId="3389"/>
    <cellStyle name="Separador de milhares 3 2 2 4 7 2" xfId="5210"/>
    <cellStyle name="Separador de milhares 3 2 2 4 8" xfId="3917"/>
    <cellStyle name="Separador de milhares 3 2 2 4 8 2" xfId="5357"/>
    <cellStyle name="Separador de milhares 3 2 2 4 9" xfId="694"/>
    <cellStyle name="Separador de milhares 3 2 2 4 9 2" xfId="4451"/>
    <cellStyle name="Separador de milhares 3 2 2 5" xfId="626"/>
    <cellStyle name="Separador de milhares 3 2 2 5 2" xfId="1449"/>
    <cellStyle name="Separador de milhares 3 2 2 5 2 2" xfId="4668"/>
    <cellStyle name="Separador de milhares 3 2 2 5 3" xfId="1884"/>
    <cellStyle name="Separador de milhares 3 2 2 5 3 2" xfId="4787"/>
    <cellStyle name="Separador de milhares 3 2 2 5 4" xfId="2417"/>
    <cellStyle name="Separador de milhares 3 2 2 5 4 2" xfId="4937"/>
    <cellStyle name="Separador de milhares 3 2 2 5 5" xfId="2945"/>
    <cellStyle name="Separador de milhares 3 2 2 5 5 2" xfId="5084"/>
    <cellStyle name="Separador de milhares 3 2 2 5 6" xfId="3473"/>
    <cellStyle name="Separador de milhares 3 2 2 5 6 2" xfId="5231"/>
    <cellStyle name="Separador de milhares 3 2 2 5 7" xfId="4001"/>
    <cellStyle name="Separador de milhares 3 2 2 5 7 2" xfId="5378"/>
    <cellStyle name="Separador de milhares 3 2 2 5 8" xfId="4417"/>
    <cellStyle name="Separador de milhares 3 2 2 6" xfId="747"/>
    <cellStyle name="Separador de milhares 3 2 2 6 2" xfId="4178"/>
    <cellStyle name="Separador de milhares 3 2 2 6 2 2" xfId="5427"/>
    <cellStyle name="Separador de milhares 3 2 2 6 3" xfId="4472"/>
    <cellStyle name="Separador de milhares 3 2 2 7" xfId="1098"/>
    <cellStyle name="Separador de milhares 3 2 2 7 2" xfId="4570"/>
    <cellStyle name="Separador de milhares 3 2 2 8" xfId="1533"/>
    <cellStyle name="Separador de milhares 3 2 2 8 2" xfId="4689"/>
    <cellStyle name="Separador de milhares 3 2 2 9" xfId="2066"/>
    <cellStyle name="Separador de milhares 3 2 2 9 2" xfId="4839"/>
    <cellStyle name="Separador de milhares 3 2 3" xfId="91"/>
    <cellStyle name="Separador de milhares 3 2 3 10" xfId="2602"/>
    <cellStyle name="Separador de milhares 3 2 3 10 2" xfId="4988"/>
    <cellStyle name="Separador de milhares 3 2 3 11" xfId="3130"/>
    <cellStyle name="Separador de milhares 3 2 3 11 2" xfId="5135"/>
    <cellStyle name="Separador de milhares 3 2 3 12" xfId="3658"/>
    <cellStyle name="Separador de milhares 3 2 3 12 2" xfId="5282"/>
    <cellStyle name="Separador de milhares 3 2 3 13" xfId="4265"/>
    <cellStyle name="Separador de milhares 3 2 3 2" xfId="186"/>
    <cellStyle name="Separador de milhares 3 2 3 2 10" xfId="4295"/>
    <cellStyle name="Separador de milhares 3 2 3 2 2" xfId="461"/>
    <cellStyle name="Separador de milhares 3 2 3 2 2 2" xfId="1982"/>
    <cellStyle name="Separador de milhares 3 2 3 2 2 2 2" xfId="4814"/>
    <cellStyle name="Separador de milhares 3 2 3 2 2 3" xfId="2515"/>
    <cellStyle name="Separador de milhares 3 2 3 2 2 3 2" xfId="4964"/>
    <cellStyle name="Separador de milhares 3 2 3 2 2 4" xfId="3043"/>
    <cellStyle name="Separador de milhares 3 2 3 2 2 4 2" xfId="5111"/>
    <cellStyle name="Separador de milhares 3 2 3 2 2 5" xfId="3571"/>
    <cellStyle name="Separador de milhares 3 2 3 2 2 5 2" xfId="5258"/>
    <cellStyle name="Separador de milhares 3 2 3 2 2 6" xfId="4099"/>
    <cellStyle name="Separador de milhares 3 2 3 2 2 6 2" xfId="5405"/>
    <cellStyle name="Separador de milhares 3 2 3 2 2 7" xfId="4376"/>
    <cellStyle name="Separador de milhares 3 2 3 2 3" xfId="935"/>
    <cellStyle name="Separador de milhares 3 2 3 2 3 2" xfId="4527"/>
    <cellStyle name="Separador de milhares 3 2 3 2 4" xfId="1286"/>
    <cellStyle name="Separador de milhares 3 2 3 2 4 2" xfId="4625"/>
    <cellStyle name="Separador de milhares 3 2 3 2 5" xfId="1721"/>
    <cellStyle name="Separador de milhares 3 2 3 2 5 2" xfId="4744"/>
    <cellStyle name="Separador de milhares 3 2 3 2 6" xfId="2254"/>
    <cellStyle name="Separador de milhares 3 2 3 2 6 2" xfId="4894"/>
    <cellStyle name="Separador de milhares 3 2 3 2 7" xfId="2782"/>
    <cellStyle name="Separador de milhares 3 2 3 2 7 2" xfId="5041"/>
    <cellStyle name="Separador de milhares 3 2 3 2 8" xfId="3310"/>
    <cellStyle name="Separador de milhares 3 2 3 2 8 2" xfId="5188"/>
    <cellStyle name="Separador de milhares 3 2 3 2 9" xfId="3838"/>
    <cellStyle name="Separador de milhares 3 2 3 2 9 2" xfId="5335"/>
    <cellStyle name="Separador de milhares 3 2 3 3" xfId="283"/>
    <cellStyle name="Separador de milhares 3 2 3 3 10" xfId="4326"/>
    <cellStyle name="Separador de milhares 3 2 3 3 2" xfId="546"/>
    <cellStyle name="Separador de milhares 3 2 3 3 2 2" xfId="4397"/>
    <cellStyle name="Separador de milhares 3 2 3 3 3" xfId="844"/>
    <cellStyle name="Separador de milhares 3 2 3 3 3 2" xfId="4499"/>
    <cellStyle name="Separador de milhares 3 2 3 3 4" xfId="1195"/>
    <cellStyle name="Separador de milhares 3 2 3 3 4 2" xfId="4597"/>
    <cellStyle name="Separador de milhares 3 2 3 3 5" xfId="1630"/>
    <cellStyle name="Separador de milhares 3 2 3 3 5 2" xfId="4716"/>
    <cellStyle name="Separador de milhares 3 2 3 3 6" xfId="2163"/>
    <cellStyle name="Separador de milhares 3 2 3 3 6 2" xfId="4866"/>
    <cellStyle name="Separador de milhares 3 2 3 3 7" xfId="2691"/>
    <cellStyle name="Separador de milhares 3 2 3 3 7 2" xfId="5013"/>
    <cellStyle name="Separador de milhares 3 2 3 3 8" xfId="3219"/>
    <cellStyle name="Separador de milhares 3 2 3 3 8 2" xfId="5160"/>
    <cellStyle name="Separador de milhares 3 2 3 3 9" xfId="3747"/>
    <cellStyle name="Separador de milhares 3 2 3 3 9 2" xfId="5307"/>
    <cellStyle name="Separador de milhares 3 2 3 4" xfId="376"/>
    <cellStyle name="Separador de milhares 3 2 3 4 10" xfId="4354"/>
    <cellStyle name="Separador de milhares 3 2 3 4 2" xfId="1022"/>
    <cellStyle name="Separador de milhares 3 2 3 4 2 2" xfId="4551"/>
    <cellStyle name="Separador de milhares 3 2 3 4 3" xfId="1373"/>
    <cellStyle name="Separador de milhares 3 2 3 4 3 2" xfId="4649"/>
    <cellStyle name="Separador de milhares 3 2 3 4 4" xfId="1808"/>
    <cellStyle name="Separador de milhares 3 2 3 4 4 2" xfId="4768"/>
    <cellStyle name="Separador de milhares 3 2 3 4 5" xfId="2341"/>
    <cellStyle name="Separador de milhares 3 2 3 4 5 2" xfId="4918"/>
    <cellStyle name="Separador de milhares 3 2 3 4 6" xfId="2869"/>
    <cellStyle name="Separador de milhares 3 2 3 4 6 2" xfId="5065"/>
    <cellStyle name="Separador de milhares 3 2 3 4 7" xfId="3397"/>
    <cellStyle name="Separador de milhares 3 2 3 4 7 2" xfId="5212"/>
    <cellStyle name="Separador de milhares 3 2 3 4 8" xfId="3925"/>
    <cellStyle name="Separador de milhares 3 2 3 4 8 2" xfId="5359"/>
    <cellStyle name="Separador de milhares 3 2 3 4 9" xfId="696"/>
    <cellStyle name="Separador de milhares 3 2 3 4 9 2" xfId="4453"/>
    <cellStyle name="Separador de milhares 3 2 3 5" xfId="634"/>
    <cellStyle name="Separador de milhares 3 2 3 5 2" xfId="1457"/>
    <cellStyle name="Separador de milhares 3 2 3 5 2 2" xfId="4670"/>
    <cellStyle name="Separador de milhares 3 2 3 5 3" xfId="1892"/>
    <cellStyle name="Separador de milhares 3 2 3 5 3 2" xfId="4789"/>
    <cellStyle name="Separador de milhares 3 2 3 5 4" xfId="2425"/>
    <cellStyle name="Separador de milhares 3 2 3 5 4 2" xfId="4939"/>
    <cellStyle name="Separador de milhares 3 2 3 5 5" xfId="2953"/>
    <cellStyle name="Separador de milhares 3 2 3 5 5 2" xfId="5086"/>
    <cellStyle name="Separador de milhares 3 2 3 5 6" xfId="3481"/>
    <cellStyle name="Separador de milhares 3 2 3 5 6 2" xfId="5233"/>
    <cellStyle name="Separador de milhares 3 2 3 5 7" xfId="4009"/>
    <cellStyle name="Separador de milhares 3 2 3 5 7 2" xfId="5380"/>
    <cellStyle name="Separador de milhares 3 2 3 5 8" xfId="4419"/>
    <cellStyle name="Separador de milhares 3 2 3 6" xfId="755"/>
    <cellStyle name="Separador de milhares 3 2 3 6 2" xfId="4186"/>
    <cellStyle name="Separador de milhares 3 2 3 6 2 2" xfId="5429"/>
    <cellStyle name="Separador de milhares 3 2 3 6 3" xfId="4474"/>
    <cellStyle name="Separador de milhares 3 2 3 7" xfId="1106"/>
    <cellStyle name="Separador de milhares 3 2 3 7 2" xfId="4572"/>
    <cellStyle name="Separador de milhares 3 2 3 8" xfId="1541"/>
    <cellStyle name="Separador de milhares 3 2 3 8 2" xfId="4691"/>
    <cellStyle name="Separador de milhares 3 2 3 9" xfId="2074"/>
    <cellStyle name="Separador de milhares 3 2 3 9 2" xfId="4841"/>
    <cellStyle name="Separador de milhares 3 2 4" xfId="99"/>
    <cellStyle name="Separador de milhares 3 2 4 10" xfId="2610"/>
    <cellStyle name="Separador de milhares 3 2 4 10 2" xfId="4990"/>
    <cellStyle name="Separador de milhares 3 2 4 11" xfId="3138"/>
    <cellStyle name="Separador de milhares 3 2 4 11 2" xfId="5137"/>
    <cellStyle name="Separador de milhares 3 2 4 12" xfId="3666"/>
    <cellStyle name="Separador de milhares 3 2 4 12 2" xfId="5284"/>
    <cellStyle name="Separador de milhares 3 2 4 13" xfId="4267"/>
    <cellStyle name="Separador de milhares 3 2 4 2" xfId="194"/>
    <cellStyle name="Separador de milhares 3 2 4 2 10" xfId="4297"/>
    <cellStyle name="Separador de milhares 3 2 4 2 2" xfId="469"/>
    <cellStyle name="Separador de milhares 3 2 4 2 2 2" xfId="1990"/>
    <cellStyle name="Separador de milhares 3 2 4 2 2 2 2" xfId="4816"/>
    <cellStyle name="Separador de milhares 3 2 4 2 2 3" xfId="2523"/>
    <cellStyle name="Separador de milhares 3 2 4 2 2 3 2" xfId="4966"/>
    <cellStyle name="Separador de milhares 3 2 4 2 2 4" xfId="3051"/>
    <cellStyle name="Separador de milhares 3 2 4 2 2 4 2" xfId="5113"/>
    <cellStyle name="Separador de milhares 3 2 4 2 2 5" xfId="3579"/>
    <cellStyle name="Separador de milhares 3 2 4 2 2 5 2" xfId="5260"/>
    <cellStyle name="Separador de milhares 3 2 4 2 2 6" xfId="4107"/>
    <cellStyle name="Separador de milhares 3 2 4 2 2 6 2" xfId="5407"/>
    <cellStyle name="Separador de milhares 3 2 4 2 2 7" xfId="4378"/>
    <cellStyle name="Separador de milhares 3 2 4 2 3" xfId="943"/>
    <cellStyle name="Separador de milhares 3 2 4 2 3 2" xfId="4529"/>
    <cellStyle name="Separador de milhares 3 2 4 2 4" xfId="1294"/>
    <cellStyle name="Separador de milhares 3 2 4 2 4 2" xfId="4627"/>
    <cellStyle name="Separador de milhares 3 2 4 2 5" xfId="1729"/>
    <cellStyle name="Separador de milhares 3 2 4 2 5 2" xfId="4746"/>
    <cellStyle name="Separador de milhares 3 2 4 2 6" xfId="2262"/>
    <cellStyle name="Separador de milhares 3 2 4 2 6 2" xfId="4896"/>
    <cellStyle name="Separador de milhares 3 2 4 2 7" xfId="2790"/>
    <cellStyle name="Separador de milhares 3 2 4 2 7 2" xfId="5043"/>
    <cellStyle name="Separador de milhares 3 2 4 2 8" xfId="3318"/>
    <cellStyle name="Separador de milhares 3 2 4 2 8 2" xfId="5190"/>
    <cellStyle name="Separador de milhares 3 2 4 2 9" xfId="3846"/>
    <cellStyle name="Separador de milhares 3 2 4 2 9 2" xfId="5337"/>
    <cellStyle name="Separador de milhares 3 2 4 3" xfId="291"/>
    <cellStyle name="Separador de milhares 3 2 4 3 10" xfId="4328"/>
    <cellStyle name="Separador de milhares 3 2 4 3 2" xfId="554"/>
    <cellStyle name="Separador de milhares 3 2 4 3 2 2" xfId="4399"/>
    <cellStyle name="Separador de milhares 3 2 4 3 3" xfId="852"/>
    <cellStyle name="Separador de milhares 3 2 4 3 3 2" xfId="4501"/>
    <cellStyle name="Separador de milhares 3 2 4 3 4" xfId="1203"/>
    <cellStyle name="Separador de milhares 3 2 4 3 4 2" xfId="4599"/>
    <cellStyle name="Separador de milhares 3 2 4 3 5" xfId="1638"/>
    <cellStyle name="Separador de milhares 3 2 4 3 5 2" xfId="4718"/>
    <cellStyle name="Separador de milhares 3 2 4 3 6" xfId="2171"/>
    <cellStyle name="Separador de milhares 3 2 4 3 6 2" xfId="4868"/>
    <cellStyle name="Separador de milhares 3 2 4 3 7" xfId="2699"/>
    <cellStyle name="Separador de milhares 3 2 4 3 7 2" xfId="5015"/>
    <cellStyle name="Separador de milhares 3 2 4 3 8" xfId="3227"/>
    <cellStyle name="Separador de milhares 3 2 4 3 8 2" xfId="5162"/>
    <cellStyle name="Separador de milhares 3 2 4 3 9" xfId="3755"/>
    <cellStyle name="Separador de milhares 3 2 4 3 9 2" xfId="5309"/>
    <cellStyle name="Separador de milhares 3 2 4 4" xfId="384"/>
    <cellStyle name="Separador de milhares 3 2 4 4 10" xfId="4356"/>
    <cellStyle name="Separador de milhares 3 2 4 4 2" xfId="1030"/>
    <cellStyle name="Separador de milhares 3 2 4 4 2 2" xfId="4553"/>
    <cellStyle name="Separador de milhares 3 2 4 4 3" xfId="1381"/>
    <cellStyle name="Separador de milhares 3 2 4 4 3 2" xfId="4651"/>
    <cellStyle name="Separador de milhares 3 2 4 4 4" xfId="1816"/>
    <cellStyle name="Separador de milhares 3 2 4 4 4 2" xfId="4770"/>
    <cellStyle name="Separador de milhares 3 2 4 4 5" xfId="2349"/>
    <cellStyle name="Separador de milhares 3 2 4 4 5 2" xfId="4920"/>
    <cellStyle name="Separador de milhares 3 2 4 4 6" xfId="2877"/>
    <cellStyle name="Separador de milhares 3 2 4 4 6 2" xfId="5067"/>
    <cellStyle name="Separador de milhares 3 2 4 4 7" xfId="3405"/>
    <cellStyle name="Separador de milhares 3 2 4 4 7 2" xfId="5214"/>
    <cellStyle name="Separador de milhares 3 2 4 4 8" xfId="3933"/>
    <cellStyle name="Separador de milhares 3 2 4 4 8 2" xfId="5361"/>
    <cellStyle name="Separador de milhares 3 2 4 4 9" xfId="698"/>
    <cellStyle name="Separador de milhares 3 2 4 4 9 2" xfId="4455"/>
    <cellStyle name="Separador de milhares 3 2 4 5" xfId="642"/>
    <cellStyle name="Separador de milhares 3 2 4 5 2" xfId="1465"/>
    <cellStyle name="Separador de milhares 3 2 4 5 2 2" xfId="4672"/>
    <cellStyle name="Separador de milhares 3 2 4 5 3" xfId="1900"/>
    <cellStyle name="Separador de milhares 3 2 4 5 3 2" xfId="4791"/>
    <cellStyle name="Separador de milhares 3 2 4 5 4" xfId="2433"/>
    <cellStyle name="Separador de milhares 3 2 4 5 4 2" xfId="4941"/>
    <cellStyle name="Separador de milhares 3 2 4 5 5" xfId="2961"/>
    <cellStyle name="Separador de milhares 3 2 4 5 5 2" xfId="5088"/>
    <cellStyle name="Separador de milhares 3 2 4 5 6" xfId="3489"/>
    <cellStyle name="Separador de milhares 3 2 4 5 6 2" xfId="5235"/>
    <cellStyle name="Separador de milhares 3 2 4 5 7" xfId="4017"/>
    <cellStyle name="Separador de milhares 3 2 4 5 7 2" xfId="5382"/>
    <cellStyle name="Separador de milhares 3 2 4 5 8" xfId="4421"/>
    <cellStyle name="Separador de milhares 3 2 4 6" xfId="763"/>
    <cellStyle name="Separador de milhares 3 2 4 6 2" xfId="4194"/>
    <cellStyle name="Separador de milhares 3 2 4 6 2 2" xfId="5431"/>
    <cellStyle name="Separador de milhares 3 2 4 6 3" xfId="4476"/>
    <cellStyle name="Separador de milhares 3 2 4 7" xfId="1114"/>
    <cellStyle name="Separador de milhares 3 2 4 7 2" xfId="4574"/>
    <cellStyle name="Separador de milhares 3 2 4 8" xfId="1549"/>
    <cellStyle name="Separador de milhares 3 2 4 8 2" xfId="4693"/>
    <cellStyle name="Separador de milhares 3 2 4 9" xfId="2082"/>
    <cellStyle name="Separador de milhares 3 2 4 9 2" xfId="4843"/>
    <cellStyle name="Separador de milhares 3 2 5" xfId="107"/>
    <cellStyle name="Separador de milhares 3 2 5 10" xfId="2618"/>
    <cellStyle name="Separador de milhares 3 2 5 10 2" xfId="4992"/>
    <cellStyle name="Separador de milhares 3 2 5 11" xfId="3146"/>
    <cellStyle name="Separador de milhares 3 2 5 11 2" xfId="5139"/>
    <cellStyle name="Separador de milhares 3 2 5 12" xfId="3674"/>
    <cellStyle name="Separador de milhares 3 2 5 12 2" xfId="5286"/>
    <cellStyle name="Separador de milhares 3 2 5 13" xfId="4269"/>
    <cellStyle name="Separador de milhares 3 2 5 2" xfId="202"/>
    <cellStyle name="Separador de milhares 3 2 5 2 10" xfId="4299"/>
    <cellStyle name="Separador de milhares 3 2 5 2 2" xfId="477"/>
    <cellStyle name="Separador de milhares 3 2 5 2 2 2" xfId="1998"/>
    <cellStyle name="Separador de milhares 3 2 5 2 2 2 2" xfId="4818"/>
    <cellStyle name="Separador de milhares 3 2 5 2 2 3" xfId="2531"/>
    <cellStyle name="Separador de milhares 3 2 5 2 2 3 2" xfId="4968"/>
    <cellStyle name="Separador de milhares 3 2 5 2 2 4" xfId="3059"/>
    <cellStyle name="Separador de milhares 3 2 5 2 2 4 2" xfId="5115"/>
    <cellStyle name="Separador de milhares 3 2 5 2 2 5" xfId="3587"/>
    <cellStyle name="Separador de milhares 3 2 5 2 2 5 2" xfId="5262"/>
    <cellStyle name="Separador de milhares 3 2 5 2 2 6" xfId="4115"/>
    <cellStyle name="Separador de milhares 3 2 5 2 2 6 2" xfId="5409"/>
    <cellStyle name="Separador de milhares 3 2 5 2 2 7" xfId="4380"/>
    <cellStyle name="Separador de milhares 3 2 5 2 3" xfId="951"/>
    <cellStyle name="Separador de milhares 3 2 5 2 3 2" xfId="4531"/>
    <cellStyle name="Separador de milhares 3 2 5 2 4" xfId="1302"/>
    <cellStyle name="Separador de milhares 3 2 5 2 4 2" xfId="4629"/>
    <cellStyle name="Separador de milhares 3 2 5 2 5" xfId="1737"/>
    <cellStyle name="Separador de milhares 3 2 5 2 5 2" xfId="4748"/>
    <cellStyle name="Separador de milhares 3 2 5 2 6" xfId="2270"/>
    <cellStyle name="Separador de milhares 3 2 5 2 6 2" xfId="4898"/>
    <cellStyle name="Separador de milhares 3 2 5 2 7" xfId="2798"/>
    <cellStyle name="Separador de milhares 3 2 5 2 7 2" xfId="5045"/>
    <cellStyle name="Separador de milhares 3 2 5 2 8" xfId="3326"/>
    <cellStyle name="Separador de milhares 3 2 5 2 8 2" xfId="5192"/>
    <cellStyle name="Separador de milhares 3 2 5 2 9" xfId="3854"/>
    <cellStyle name="Separador de milhares 3 2 5 2 9 2" xfId="5339"/>
    <cellStyle name="Separador de milhares 3 2 5 3" xfId="299"/>
    <cellStyle name="Separador de milhares 3 2 5 3 10" xfId="4330"/>
    <cellStyle name="Separador de milhares 3 2 5 3 2" xfId="562"/>
    <cellStyle name="Separador de milhares 3 2 5 3 2 2" xfId="4401"/>
    <cellStyle name="Separador de milhares 3 2 5 3 3" xfId="860"/>
    <cellStyle name="Separador de milhares 3 2 5 3 3 2" xfId="4503"/>
    <cellStyle name="Separador de milhares 3 2 5 3 4" xfId="1211"/>
    <cellStyle name="Separador de milhares 3 2 5 3 4 2" xfId="4601"/>
    <cellStyle name="Separador de milhares 3 2 5 3 5" xfId="1646"/>
    <cellStyle name="Separador de milhares 3 2 5 3 5 2" xfId="4720"/>
    <cellStyle name="Separador de milhares 3 2 5 3 6" xfId="2179"/>
    <cellStyle name="Separador de milhares 3 2 5 3 6 2" xfId="4870"/>
    <cellStyle name="Separador de milhares 3 2 5 3 7" xfId="2707"/>
    <cellStyle name="Separador de milhares 3 2 5 3 7 2" xfId="5017"/>
    <cellStyle name="Separador de milhares 3 2 5 3 8" xfId="3235"/>
    <cellStyle name="Separador de milhares 3 2 5 3 8 2" xfId="5164"/>
    <cellStyle name="Separador de milhares 3 2 5 3 9" xfId="3763"/>
    <cellStyle name="Separador de milhares 3 2 5 3 9 2" xfId="5311"/>
    <cellStyle name="Separador de milhares 3 2 5 4" xfId="392"/>
    <cellStyle name="Separador de milhares 3 2 5 4 10" xfId="4358"/>
    <cellStyle name="Separador de milhares 3 2 5 4 2" xfId="1038"/>
    <cellStyle name="Separador de milhares 3 2 5 4 2 2" xfId="4555"/>
    <cellStyle name="Separador de milhares 3 2 5 4 3" xfId="1389"/>
    <cellStyle name="Separador de milhares 3 2 5 4 3 2" xfId="4653"/>
    <cellStyle name="Separador de milhares 3 2 5 4 4" xfId="1824"/>
    <cellStyle name="Separador de milhares 3 2 5 4 4 2" xfId="4772"/>
    <cellStyle name="Separador de milhares 3 2 5 4 5" xfId="2357"/>
    <cellStyle name="Separador de milhares 3 2 5 4 5 2" xfId="4922"/>
    <cellStyle name="Separador de milhares 3 2 5 4 6" xfId="2885"/>
    <cellStyle name="Separador de milhares 3 2 5 4 6 2" xfId="5069"/>
    <cellStyle name="Separador de milhares 3 2 5 4 7" xfId="3413"/>
    <cellStyle name="Separador de milhares 3 2 5 4 7 2" xfId="5216"/>
    <cellStyle name="Separador de milhares 3 2 5 4 8" xfId="3941"/>
    <cellStyle name="Separador de milhares 3 2 5 4 8 2" xfId="5363"/>
    <cellStyle name="Separador de milhares 3 2 5 4 9" xfId="700"/>
    <cellStyle name="Separador de milhares 3 2 5 4 9 2" xfId="4457"/>
    <cellStyle name="Separador de milhares 3 2 5 5" xfId="650"/>
    <cellStyle name="Separador de milhares 3 2 5 5 2" xfId="1473"/>
    <cellStyle name="Separador de milhares 3 2 5 5 2 2" xfId="4674"/>
    <cellStyle name="Separador de milhares 3 2 5 5 3" xfId="1908"/>
    <cellStyle name="Separador de milhares 3 2 5 5 3 2" xfId="4793"/>
    <cellStyle name="Separador de milhares 3 2 5 5 4" xfId="2441"/>
    <cellStyle name="Separador de milhares 3 2 5 5 4 2" xfId="4943"/>
    <cellStyle name="Separador de milhares 3 2 5 5 5" xfId="2969"/>
    <cellStyle name="Separador de milhares 3 2 5 5 5 2" xfId="5090"/>
    <cellStyle name="Separador de milhares 3 2 5 5 6" xfId="3497"/>
    <cellStyle name="Separador de milhares 3 2 5 5 6 2" xfId="5237"/>
    <cellStyle name="Separador de milhares 3 2 5 5 7" xfId="4025"/>
    <cellStyle name="Separador de milhares 3 2 5 5 7 2" xfId="5384"/>
    <cellStyle name="Separador de milhares 3 2 5 5 8" xfId="4423"/>
    <cellStyle name="Separador de milhares 3 2 5 6" xfId="771"/>
    <cellStyle name="Separador de milhares 3 2 5 6 2" xfId="4202"/>
    <cellStyle name="Separador de milhares 3 2 5 6 2 2" xfId="5433"/>
    <cellStyle name="Separador de milhares 3 2 5 6 3" xfId="4478"/>
    <cellStyle name="Separador de milhares 3 2 5 7" xfId="1122"/>
    <cellStyle name="Separador de milhares 3 2 5 7 2" xfId="4576"/>
    <cellStyle name="Separador de milhares 3 2 5 8" xfId="1557"/>
    <cellStyle name="Separador de milhares 3 2 5 8 2" xfId="4695"/>
    <cellStyle name="Separador de milhares 3 2 5 9" xfId="2090"/>
    <cellStyle name="Separador de milhares 3 2 5 9 2" xfId="4845"/>
    <cellStyle name="Separador de milhares 3 2 6" xfId="115"/>
    <cellStyle name="Separador de milhares 3 2 6 10" xfId="2626"/>
    <cellStyle name="Separador de milhares 3 2 6 10 2" xfId="4994"/>
    <cellStyle name="Separador de milhares 3 2 6 11" xfId="3154"/>
    <cellStyle name="Separador de milhares 3 2 6 11 2" xfId="5141"/>
    <cellStyle name="Separador de milhares 3 2 6 12" xfId="3682"/>
    <cellStyle name="Separador de milhares 3 2 6 12 2" xfId="5288"/>
    <cellStyle name="Separador de milhares 3 2 6 13" xfId="4271"/>
    <cellStyle name="Separador de milhares 3 2 6 2" xfId="210"/>
    <cellStyle name="Separador de milhares 3 2 6 2 10" xfId="4301"/>
    <cellStyle name="Separador de milhares 3 2 6 2 2" xfId="485"/>
    <cellStyle name="Separador de milhares 3 2 6 2 2 2" xfId="2006"/>
    <cellStyle name="Separador de milhares 3 2 6 2 2 2 2" xfId="4820"/>
    <cellStyle name="Separador de milhares 3 2 6 2 2 3" xfId="2539"/>
    <cellStyle name="Separador de milhares 3 2 6 2 2 3 2" xfId="4970"/>
    <cellStyle name="Separador de milhares 3 2 6 2 2 4" xfId="3067"/>
    <cellStyle name="Separador de milhares 3 2 6 2 2 4 2" xfId="5117"/>
    <cellStyle name="Separador de milhares 3 2 6 2 2 5" xfId="3595"/>
    <cellStyle name="Separador de milhares 3 2 6 2 2 5 2" xfId="5264"/>
    <cellStyle name="Separador de milhares 3 2 6 2 2 6" xfId="4123"/>
    <cellStyle name="Separador de milhares 3 2 6 2 2 6 2" xfId="5411"/>
    <cellStyle name="Separador de milhares 3 2 6 2 2 7" xfId="4382"/>
    <cellStyle name="Separador de milhares 3 2 6 2 3" xfId="959"/>
    <cellStyle name="Separador de milhares 3 2 6 2 3 2" xfId="4533"/>
    <cellStyle name="Separador de milhares 3 2 6 2 4" xfId="1310"/>
    <cellStyle name="Separador de milhares 3 2 6 2 4 2" xfId="4631"/>
    <cellStyle name="Separador de milhares 3 2 6 2 5" xfId="1745"/>
    <cellStyle name="Separador de milhares 3 2 6 2 5 2" xfId="4750"/>
    <cellStyle name="Separador de milhares 3 2 6 2 6" xfId="2278"/>
    <cellStyle name="Separador de milhares 3 2 6 2 6 2" xfId="4900"/>
    <cellStyle name="Separador de milhares 3 2 6 2 7" xfId="2806"/>
    <cellStyle name="Separador de milhares 3 2 6 2 7 2" xfId="5047"/>
    <cellStyle name="Separador de milhares 3 2 6 2 8" xfId="3334"/>
    <cellStyle name="Separador de milhares 3 2 6 2 8 2" xfId="5194"/>
    <cellStyle name="Separador de milhares 3 2 6 2 9" xfId="3862"/>
    <cellStyle name="Separador de milhares 3 2 6 2 9 2" xfId="5341"/>
    <cellStyle name="Separador de milhares 3 2 6 3" xfId="307"/>
    <cellStyle name="Separador de milhares 3 2 6 3 10" xfId="4332"/>
    <cellStyle name="Separador de milhares 3 2 6 3 2" xfId="570"/>
    <cellStyle name="Separador de milhares 3 2 6 3 2 2" xfId="4403"/>
    <cellStyle name="Separador de milhares 3 2 6 3 3" xfId="868"/>
    <cellStyle name="Separador de milhares 3 2 6 3 3 2" xfId="4505"/>
    <cellStyle name="Separador de milhares 3 2 6 3 4" xfId="1219"/>
    <cellStyle name="Separador de milhares 3 2 6 3 4 2" xfId="4603"/>
    <cellStyle name="Separador de milhares 3 2 6 3 5" xfId="1654"/>
    <cellStyle name="Separador de milhares 3 2 6 3 5 2" xfId="4722"/>
    <cellStyle name="Separador de milhares 3 2 6 3 6" xfId="2187"/>
    <cellStyle name="Separador de milhares 3 2 6 3 6 2" xfId="4872"/>
    <cellStyle name="Separador de milhares 3 2 6 3 7" xfId="2715"/>
    <cellStyle name="Separador de milhares 3 2 6 3 7 2" xfId="5019"/>
    <cellStyle name="Separador de milhares 3 2 6 3 8" xfId="3243"/>
    <cellStyle name="Separador de milhares 3 2 6 3 8 2" xfId="5166"/>
    <cellStyle name="Separador de milhares 3 2 6 3 9" xfId="3771"/>
    <cellStyle name="Separador de milhares 3 2 6 3 9 2" xfId="5313"/>
    <cellStyle name="Separador de milhares 3 2 6 4" xfId="400"/>
    <cellStyle name="Separador de milhares 3 2 6 4 10" xfId="4360"/>
    <cellStyle name="Separador de milhares 3 2 6 4 2" xfId="1046"/>
    <cellStyle name="Separador de milhares 3 2 6 4 2 2" xfId="4557"/>
    <cellStyle name="Separador de milhares 3 2 6 4 3" xfId="1397"/>
    <cellStyle name="Separador de milhares 3 2 6 4 3 2" xfId="4655"/>
    <cellStyle name="Separador de milhares 3 2 6 4 4" xfId="1832"/>
    <cellStyle name="Separador de milhares 3 2 6 4 4 2" xfId="4774"/>
    <cellStyle name="Separador de milhares 3 2 6 4 5" xfId="2365"/>
    <cellStyle name="Separador de milhares 3 2 6 4 5 2" xfId="4924"/>
    <cellStyle name="Separador de milhares 3 2 6 4 6" xfId="2893"/>
    <cellStyle name="Separador de milhares 3 2 6 4 6 2" xfId="5071"/>
    <cellStyle name="Separador de milhares 3 2 6 4 7" xfId="3421"/>
    <cellStyle name="Separador de milhares 3 2 6 4 7 2" xfId="5218"/>
    <cellStyle name="Separador de milhares 3 2 6 4 8" xfId="3949"/>
    <cellStyle name="Separador de milhares 3 2 6 4 8 2" xfId="5365"/>
    <cellStyle name="Separador de milhares 3 2 6 4 9" xfId="702"/>
    <cellStyle name="Separador de milhares 3 2 6 4 9 2" xfId="4459"/>
    <cellStyle name="Separador de milhares 3 2 6 5" xfId="658"/>
    <cellStyle name="Separador de milhares 3 2 6 5 2" xfId="1481"/>
    <cellStyle name="Separador de milhares 3 2 6 5 2 2" xfId="4676"/>
    <cellStyle name="Separador de milhares 3 2 6 5 3" xfId="1916"/>
    <cellStyle name="Separador de milhares 3 2 6 5 3 2" xfId="4795"/>
    <cellStyle name="Separador de milhares 3 2 6 5 4" xfId="2449"/>
    <cellStyle name="Separador de milhares 3 2 6 5 4 2" xfId="4945"/>
    <cellStyle name="Separador de milhares 3 2 6 5 5" xfId="2977"/>
    <cellStyle name="Separador de milhares 3 2 6 5 5 2" xfId="5092"/>
    <cellStyle name="Separador de milhares 3 2 6 5 6" xfId="3505"/>
    <cellStyle name="Separador de milhares 3 2 6 5 6 2" xfId="5239"/>
    <cellStyle name="Separador de milhares 3 2 6 5 7" xfId="4033"/>
    <cellStyle name="Separador de milhares 3 2 6 5 7 2" xfId="5386"/>
    <cellStyle name="Separador de milhares 3 2 6 5 8" xfId="4425"/>
    <cellStyle name="Separador de milhares 3 2 6 6" xfId="779"/>
    <cellStyle name="Separador de milhares 3 2 6 6 2" xfId="4210"/>
    <cellStyle name="Separador de milhares 3 2 6 6 2 2" xfId="5435"/>
    <cellStyle name="Separador de milhares 3 2 6 6 3" xfId="4480"/>
    <cellStyle name="Separador de milhares 3 2 6 7" xfId="1130"/>
    <cellStyle name="Separador de milhares 3 2 6 7 2" xfId="4578"/>
    <cellStyle name="Separador de milhares 3 2 6 8" xfId="1565"/>
    <cellStyle name="Separador de milhares 3 2 6 8 2" xfId="4697"/>
    <cellStyle name="Separador de milhares 3 2 6 9" xfId="2098"/>
    <cellStyle name="Separador de milhares 3 2 6 9 2" xfId="4847"/>
    <cellStyle name="Separador de milhares 3 2 7" xfId="55"/>
    <cellStyle name="Separador de milhares 3 2 7 10" xfId="2566"/>
    <cellStyle name="Separador de milhares 3 2 7 10 2" xfId="4979"/>
    <cellStyle name="Separador de milhares 3 2 7 11" xfId="3094"/>
    <cellStyle name="Separador de milhares 3 2 7 11 2" xfId="5126"/>
    <cellStyle name="Separador de milhares 3 2 7 12" xfId="3622"/>
    <cellStyle name="Separador de milhares 3 2 7 12 2" xfId="5273"/>
    <cellStyle name="Separador de milhares 3 2 7 13" xfId="4256"/>
    <cellStyle name="Separador de milhares 3 2 7 2" xfId="150"/>
    <cellStyle name="Separador de milhares 3 2 7 2 10" xfId="4286"/>
    <cellStyle name="Separador de milhares 3 2 7 2 2" xfId="425"/>
    <cellStyle name="Separador de milhares 3 2 7 2 2 2" xfId="1946"/>
    <cellStyle name="Separador de milhares 3 2 7 2 2 2 2" xfId="4805"/>
    <cellStyle name="Separador de milhares 3 2 7 2 2 3" xfId="2479"/>
    <cellStyle name="Separador de milhares 3 2 7 2 2 3 2" xfId="4955"/>
    <cellStyle name="Separador de milhares 3 2 7 2 2 4" xfId="3007"/>
    <cellStyle name="Separador de milhares 3 2 7 2 2 4 2" xfId="5102"/>
    <cellStyle name="Separador de milhares 3 2 7 2 2 5" xfId="3535"/>
    <cellStyle name="Separador de milhares 3 2 7 2 2 5 2" xfId="5249"/>
    <cellStyle name="Separador de milhares 3 2 7 2 2 6" xfId="4063"/>
    <cellStyle name="Separador de milhares 3 2 7 2 2 6 2" xfId="5396"/>
    <cellStyle name="Separador de milhares 3 2 7 2 2 7" xfId="4367"/>
    <cellStyle name="Separador de milhares 3 2 7 2 3" xfId="899"/>
    <cellStyle name="Separador de milhares 3 2 7 2 3 2" xfId="4518"/>
    <cellStyle name="Separador de milhares 3 2 7 2 4" xfId="1250"/>
    <cellStyle name="Separador de milhares 3 2 7 2 4 2" xfId="4616"/>
    <cellStyle name="Separador de milhares 3 2 7 2 5" xfId="1685"/>
    <cellStyle name="Separador de milhares 3 2 7 2 5 2" xfId="4735"/>
    <cellStyle name="Separador de milhares 3 2 7 2 6" xfId="2218"/>
    <cellStyle name="Separador de milhares 3 2 7 2 6 2" xfId="4885"/>
    <cellStyle name="Separador de milhares 3 2 7 2 7" xfId="2746"/>
    <cellStyle name="Separador de milhares 3 2 7 2 7 2" xfId="5032"/>
    <cellStyle name="Separador de milhares 3 2 7 2 8" xfId="3274"/>
    <cellStyle name="Separador de milhares 3 2 7 2 8 2" xfId="5179"/>
    <cellStyle name="Separador de milhares 3 2 7 2 9" xfId="3802"/>
    <cellStyle name="Separador de milhares 3 2 7 2 9 2" xfId="5326"/>
    <cellStyle name="Separador de milhares 3 2 7 3" xfId="247"/>
    <cellStyle name="Separador de milhares 3 2 7 3 10" xfId="4317"/>
    <cellStyle name="Separador de milhares 3 2 7 3 2" xfId="510"/>
    <cellStyle name="Separador de milhares 3 2 7 3 2 2" xfId="4388"/>
    <cellStyle name="Separador de milhares 3 2 7 3 3" xfId="808"/>
    <cellStyle name="Separador de milhares 3 2 7 3 3 2" xfId="4490"/>
    <cellStyle name="Separador de milhares 3 2 7 3 4" xfId="1159"/>
    <cellStyle name="Separador de milhares 3 2 7 3 4 2" xfId="4588"/>
    <cellStyle name="Separador de milhares 3 2 7 3 5" xfId="1594"/>
    <cellStyle name="Separador de milhares 3 2 7 3 5 2" xfId="4707"/>
    <cellStyle name="Separador de milhares 3 2 7 3 6" xfId="2127"/>
    <cellStyle name="Separador de milhares 3 2 7 3 6 2" xfId="4857"/>
    <cellStyle name="Separador de milhares 3 2 7 3 7" xfId="2655"/>
    <cellStyle name="Separador de milhares 3 2 7 3 7 2" xfId="5004"/>
    <cellStyle name="Separador de milhares 3 2 7 3 8" xfId="3183"/>
    <cellStyle name="Separador de milhares 3 2 7 3 8 2" xfId="5151"/>
    <cellStyle name="Separador de milhares 3 2 7 3 9" xfId="3711"/>
    <cellStyle name="Separador de milhares 3 2 7 3 9 2" xfId="5298"/>
    <cellStyle name="Separador de milhares 3 2 7 4" xfId="340"/>
    <cellStyle name="Separador de milhares 3 2 7 4 10" xfId="4345"/>
    <cellStyle name="Separador de milhares 3 2 7 4 2" xfId="986"/>
    <cellStyle name="Separador de milhares 3 2 7 4 2 2" xfId="4542"/>
    <cellStyle name="Separador de milhares 3 2 7 4 3" xfId="1337"/>
    <cellStyle name="Separador de milhares 3 2 7 4 3 2" xfId="4640"/>
    <cellStyle name="Separador de milhares 3 2 7 4 4" xfId="1772"/>
    <cellStyle name="Separador de milhares 3 2 7 4 4 2" xfId="4759"/>
    <cellStyle name="Separador de milhares 3 2 7 4 5" xfId="2305"/>
    <cellStyle name="Separador de milhares 3 2 7 4 5 2" xfId="4909"/>
    <cellStyle name="Separador de milhares 3 2 7 4 6" xfId="2833"/>
    <cellStyle name="Separador de milhares 3 2 7 4 6 2" xfId="5056"/>
    <cellStyle name="Separador de milhares 3 2 7 4 7" xfId="3361"/>
    <cellStyle name="Separador de milhares 3 2 7 4 7 2" xfId="5203"/>
    <cellStyle name="Separador de milhares 3 2 7 4 8" xfId="3889"/>
    <cellStyle name="Separador de milhares 3 2 7 4 8 2" xfId="5350"/>
    <cellStyle name="Separador de milhares 3 2 7 4 9" xfId="687"/>
    <cellStyle name="Separador de milhares 3 2 7 4 9 2" xfId="4444"/>
    <cellStyle name="Separador de milhares 3 2 7 5" xfId="598"/>
    <cellStyle name="Separador de milhares 3 2 7 5 2" xfId="1421"/>
    <cellStyle name="Separador de milhares 3 2 7 5 2 2" xfId="4661"/>
    <cellStyle name="Separador de milhares 3 2 7 5 3" xfId="1856"/>
    <cellStyle name="Separador de milhares 3 2 7 5 3 2" xfId="4780"/>
    <cellStyle name="Separador de milhares 3 2 7 5 4" xfId="2389"/>
    <cellStyle name="Separador de milhares 3 2 7 5 4 2" xfId="4930"/>
    <cellStyle name="Separador de milhares 3 2 7 5 5" xfId="2917"/>
    <cellStyle name="Separador de milhares 3 2 7 5 5 2" xfId="5077"/>
    <cellStyle name="Separador de milhares 3 2 7 5 6" xfId="3445"/>
    <cellStyle name="Separador de milhares 3 2 7 5 6 2" xfId="5224"/>
    <cellStyle name="Separador de milhares 3 2 7 5 7" xfId="3973"/>
    <cellStyle name="Separador de milhares 3 2 7 5 7 2" xfId="5371"/>
    <cellStyle name="Separador de milhares 3 2 7 5 8" xfId="4410"/>
    <cellStyle name="Separador de milhares 3 2 7 6" xfId="719"/>
    <cellStyle name="Separador de milhares 3 2 7 6 2" xfId="4150"/>
    <cellStyle name="Separador de milhares 3 2 7 6 2 2" xfId="5420"/>
    <cellStyle name="Separador de milhares 3 2 7 6 3" xfId="4465"/>
    <cellStyle name="Separador de milhares 3 2 7 7" xfId="1070"/>
    <cellStyle name="Separador de milhares 3 2 7 7 2" xfId="4563"/>
    <cellStyle name="Separador de milhares 3 2 7 8" xfId="1505"/>
    <cellStyle name="Separador de milhares 3 2 7 8 2" xfId="4682"/>
    <cellStyle name="Separador de milhares 3 2 7 9" xfId="2038"/>
    <cellStyle name="Separador de milhares 3 2 7 9 2" xfId="4832"/>
    <cellStyle name="Separador de milhares 3 2 8" xfId="142"/>
    <cellStyle name="Separador de milhares 3 2 8 10" xfId="4284"/>
    <cellStyle name="Separador de milhares 3 2 8 2" xfId="417"/>
    <cellStyle name="Separador de milhares 3 2 8 2 2" xfId="1938"/>
    <cellStyle name="Separador de milhares 3 2 8 2 2 2" xfId="4803"/>
    <cellStyle name="Separador de milhares 3 2 8 2 3" xfId="2471"/>
    <cellStyle name="Separador de milhares 3 2 8 2 3 2" xfId="4953"/>
    <cellStyle name="Separador de milhares 3 2 8 2 4" xfId="2999"/>
    <cellStyle name="Separador de milhares 3 2 8 2 4 2" xfId="5100"/>
    <cellStyle name="Separador de milhares 3 2 8 2 5" xfId="3527"/>
    <cellStyle name="Separador de milhares 3 2 8 2 5 2" xfId="5247"/>
    <cellStyle name="Separador de milhares 3 2 8 2 6" xfId="4055"/>
    <cellStyle name="Separador de milhares 3 2 8 2 6 2" xfId="5394"/>
    <cellStyle name="Separador de milhares 3 2 8 2 7" xfId="4365"/>
    <cellStyle name="Separador de milhares 3 2 8 3" xfId="891"/>
    <cellStyle name="Separador de milhares 3 2 8 3 2" xfId="4516"/>
    <cellStyle name="Separador de milhares 3 2 8 4" xfId="1242"/>
    <cellStyle name="Separador de milhares 3 2 8 4 2" xfId="4614"/>
    <cellStyle name="Separador de milhares 3 2 8 5" xfId="1677"/>
    <cellStyle name="Separador de milhares 3 2 8 5 2" xfId="4733"/>
    <cellStyle name="Separador de milhares 3 2 8 6" xfId="2210"/>
    <cellStyle name="Separador de milhares 3 2 8 6 2" xfId="4883"/>
    <cellStyle name="Separador de milhares 3 2 8 7" xfId="2738"/>
    <cellStyle name="Separador de milhares 3 2 8 7 2" xfId="5030"/>
    <cellStyle name="Separador de milhares 3 2 8 8" xfId="3266"/>
    <cellStyle name="Separador de milhares 3 2 8 8 2" xfId="5177"/>
    <cellStyle name="Separador de milhares 3 2 8 9" xfId="3794"/>
    <cellStyle name="Separador de milhares 3 2 8 9 2" xfId="5324"/>
    <cellStyle name="Separador de milhares 3 2 9" xfId="239"/>
    <cellStyle name="Separador de milhares 3 2 9 10" xfId="4315"/>
    <cellStyle name="Separador de milhares 3 2 9 2" xfId="502"/>
    <cellStyle name="Separador de milhares 3 2 9 2 2" xfId="4386"/>
    <cellStyle name="Separador de milhares 3 2 9 3" xfId="800"/>
    <cellStyle name="Separador de milhares 3 2 9 3 2" xfId="4488"/>
    <cellStyle name="Separador de milhares 3 2 9 4" xfId="1151"/>
    <cellStyle name="Separador de milhares 3 2 9 4 2" xfId="4586"/>
    <cellStyle name="Separador de milhares 3 2 9 5" xfId="1586"/>
    <cellStyle name="Separador de milhares 3 2 9 5 2" xfId="4705"/>
    <cellStyle name="Separador de milhares 3 2 9 6" xfId="2119"/>
    <cellStyle name="Separador de milhares 3 2 9 6 2" xfId="4855"/>
    <cellStyle name="Separador de milhares 3 2 9 7" xfId="2647"/>
    <cellStyle name="Separador de milhares 3 2 9 7 2" xfId="5002"/>
    <cellStyle name="Separador de milhares 3 2 9 8" xfId="3175"/>
    <cellStyle name="Separador de milhares 3 2 9 8 2" xfId="5149"/>
    <cellStyle name="Separador de milhares 3 2 9 9" xfId="3703"/>
    <cellStyle name="Separador de milhares 3 2 9 9 2" xfId="5296"/>
    <cellStyle name="Separador de milhares 3 20" xfId="707"/>
    <cellStyle name="Separador de milhares 3 20 2" xfId="4138"/>
    <cellStyle name="Separador de milhares 3 20 2 2" xfId="5417"/>
    <cellStyle name="Separador de milhares 3 20 3" xfId="4462"/>
    <cellStyle name="Separador de milhares 3 21" xfId="1058"/>
    <cellStyle name="Separador de milhares 3 21 2" xfId="4560"/>
    <cellStyle name="Separador de milhares 3 22" xfId="1493"/>
    <cellStyle name="Separador de milhares 3 22 2" xfId="4679"/>
    <cellStyle name="Separador de milhares 3 23" xfId="2026"/>
    <cellStyle name="Separador de milhares 3 23 2" xfId="4829"/>
    <cellStyle name="Separador de milhares 3 24" xfId="2554"/>
    <cellStyle name="Separador de milhares 3 24 2" xfId="4976"/>
    <cellStyle name="Separador de milhares 3 25" xfId="3082"/>
    <cellStyle name="Separador de milhares 3 25 2" xfId="5123"/>
    <cellStyle name="Separador de milhares 3 26" xfId="3610"/>
    <cellStyle name="Separador de milhares 3 26 2" xfId="5270"/>
    <cellStyle name="Separador de milhares 3 27" xfId="4253"/>
    <cellStyle name="Separador de milhares 3 3" xfId="59"/>
    <cellStyle name="Separador de milhares 3 3 10" xfId="2570"/>
    <cellStyle name="Separador de milhares 3 3 10 2" xfId="4980"/>
    <cellStyle name="Separador de milhares 3 3 11" xfId="3098"/>
    <cellStyle name="Separador de milhares 3 3 11 2" xfId="5127"/>
    <cellStyle name="Separador de milhares 3 3 12" xfId="3626"/>
    <cellStyle name="Separador de milhares 3 3 12 2" xfId="5274"/>
    <cellStyle name="Separador de milhares 3 3 13" xfId="4257"/>
    <cellStyle name="Separador de milhares 3 3 2" xfId="154"/>
    <cellStyle name="Separador de milhares 3 3 2 10" xfId="4287"/>
    <cellStyle name="Separador de milhares 3 3 2 2" xfId="429"/>
    <cellStyle name="Separador de milhares 3 3 2 2 2" xfId="1950"/>
    <cellStyle name="Separador de milhares 3 3 2 2 2 2" xfId="4806"/>
    <cellStyle name="Separador de milhares 3 3 2 2 3" xfId="2483"/>
    <cellStyle name="Separador de milhares 3 3 2 2 3 2" xfId="4956"/>
    <cellStyle name="Separador de milhares 3 3 2 2 4" xfId="3011"/>
    <cellStyle name="Separador de milhares 3 3 2 2 4 2" xfId="5103"/>
    <cellStyle name="Separador de milhares 3 3 2 2 5" xfId="3539"/>
    <cellStyle name="Separador de milhares 3 3 2 2 5 2" xfId="5250"/>
    <cellStyle name="Separador de milhares 3 3 2 2 6" xfId="4067"/>
    <cellStyle name="Separador de milhares 3 3 2 2 6 2" xfId="5397"/>
    <cellStyle name="Separador de milhares 3 3 2 2 7" xfId="4368"/>
    <cellStyle name="Separador de milhares 3 3 2 3" xfId="903"/>
    <cellStyle name="Separador de milhares 3 3 2 3 2" xfId="4519"/>
    <cellStyle name="Separador de milhares 3 3 2 4" xfId="1254"/>
    <cellStyle name="Separador de milhares 3 3 2 4 2" xfId="4617"/>
    <cellStyle name="Separador de milhares 3 3 2 5" xfId="1689"/>
    <cellStyle name="Separador de milhares 3 3 2 5 2" xfId="4736"/>
    <cellStyle name="Separador de milhares 3 3 2 6" xfId="2222"/>
    <cellStyle name="Separador de milhares 3 3 2 6 2" xfId="4886"/>
    <cellStyle name="Separador de milhares 3 3 2 7" xfId="2750"/>
    <cellStyle name="Separador de milhares 3 3 2 7 2" xfId="5033"/>
    <cellStyle name="Separador de milhares 3 3 2 8" xfId="3278"/>
    <cellStyle name="Separador de milhares 3 3 2 8 2" xfId="5180"/>
    <cellStyle name="Separador de milhares 3 3 2 9" xfId="3806"/>
    <cellStyle name="Separador de milhares 3 3 2 9 2" xfId="5327"/>
    <cellStyle name="Separador de milhares 3 3 3" xfId="251"/>
    <cellStyle name="Separador de milhares 3 3 3 10" xfId="4318"/>
    <cellStyle name="Separador de milhares 3 3 3 2" xfId="514"/>
    <cellStyle name="Separador de milhares 3 3 3 2 2" xfId="4389"/>
    <cellStyle name="Separador de milhares 3 3 3 3" xfId="812"/>
    <cellStyle name="Separador de milhares 3 3 3 3 2" xfId="4491"/>
    <cellStyle name="Separador de milhares 3 3 3 4" xfId="1163"/>
    <cellStyle name="Separador de milhares 3 3 3 4 2" xfId="4589"/>
    <cellStyle name="Separador de milhares 3 3 3 5" xfId="1598"/>
    <cellStyle name="Separador de milhares 3 3 3 5 2" xfId="4708"/>
    <cellStyle name="Separador de milhares 3 3 3 6" xfId="2131"/>
    <cellStyle name="Separador de milhares 3 3 3 6 2" xfId="4858"/>
    <cellStyle name="Separador de milhares 3 3 3 7" xfId="2659"/>
    <cellStyle name="Separador de milhares 3 3 3 7 2" xfId="5005"/>
    <cellStyle name="Separador de milhares 3 3 3 8" xfId="3187"/>
    <cellStyle name="Separador de milhares 3 3 3 8 2" xfId="5152"/>
    <cellStyle name="Separador de milhares 3 3 3 9" xfId="3715"/>
    <cellStyle name="Separador de milhares 3 3 3 9 2" xfId="5299"/>
    <cellStyle name="Separador de milhares 3 3 4" xfId="344"/>
    <cellStyle name="Separador de milhares 3 3 4 10" xfId="4346"/>
    <cellStyle name="Separador de milhares 3 3 4 2" xfId="990"/>
    <cellStyle name="Separador de milhares 3 3 4 2 2" xfId="4543"/>
    <cellStyle name="Separador de milhares 3 3 4 3" xfId="1341"/>
    <cellStyle name="Separador de milhares 3 3 4 3 2" xfId="4641"/>
    <cellStyle name="Separador de milhares 3 3 4 4" xfId="1776"/>
    <cellStyle name="Separador de milhares 3 3 4 4 2" xfId="4760"/>
    <cellStyle name="Separador de milhares 3 3 4 5" xfId="2309"/>
    <cellStyle name="Separador de milhares 3 3 4 5 2" xfId="4910"/>
    <cellStyle name="Separador de milhares 3 3 4 6" xfId="2837"/>
    <cellStyle name="Separador de milhares 3 3 4 6 2" xfId="5057"/>
    <cellStyle name="Separador de milhares 3 3 4 7" xfId="3365"/>
    <cellStyle name="Separador de milhares 3 3 4 7 2" xfId="5204"/>
    <cellStyle name="Separador de milhares 3 3 4 8" xfId="3893"/>
    <cellStyle name="Separador de milhares 3 3 4 8 2" xfId="5351"/>
    <cellStyle name="Separador de milhares 3 3 4 9" xfId="688"/>
    <cellStyle name="Separador de milhares 3 3 4 9 2" xfId="4445"/>
    <cellStyle name="Separador de milhares 3 3 5" xfId="602"/>
    <cellStyle name="Separador de milhares 3 3 5 2" xfId="1425"/>
    <cellStyle name="Separador de milhares 3 3 5 2 2" xfId="4662"/>
    <cellStyle name="Separador de milhares 3 3 5 3" xfId="1860"/>
    <cellStyle name="Separador de milhares 3 3 5 3 2" xfId="4781"/>
    <cellStyle name="Separador de milhares 3 3 5 4" xfId="2393"/>
    <cellStyle name="Separador de milhares 3 3 5 4 2" xfId="4931"/>
    <cellStyle name="Separador de milhares 3 3 5 5" xfId="2921"/>
    <cellStyle name="Separador de milhares 3 3 5 5 2" xfId="5078"/>
    <cellStyle name="Separador de milhares 3 3 5 6" xfId="3449"/>
    <cellStyle name="Separador de milhares 3 3 5 6 2" xfId="5225"/>
    <cellStyle name="Separador de milhares 3 3 5 7" xfId="3977"/>
    <cellStyle name="Separador de milhares 3 3 5 7 2" xfId="5372"/>
    <cellStyle name="Separador de milhares 3 3 5 8" xfId="4411"/>
    <cellStyle name="Separador de milhares 3 3 6" xfId="723"/>
    <cellStyle name="Separador de milhares 3 3 6 2" xfId="4154"/>
    <cellStyle name="Separador de milhares 3 3 6 2 2" xfId="5421"/>
    <cellStyle name="Separador de milhares 3 3 6 3" xfId="4466"/>
    <cellStyle name="Separador de milhares 3 3 7" xfId="1074"/>
    <cellStyle name="Separador de milhares 3 3 7 2" xfId="4564"/>
    <cellStyle name="Separador de milhares 3 3 8" xfId="1509"/>
    <cellStyle name="Separador de milhares 3 3 8 2" xfId="4683"/>
    <cellStyle name="Separador de milhares 3 3 9" xfId="2042"/>
    <cellStyle name="Separador de milhares 3 3 9 2" xfId="4833"/>
    <cellStyle name="Separador de milhares 3 4" xfId="63"/>
    <cellStyle name="Separador de milhares 3 4 10" xfId="2574"/>
    <cellStyle name="Separador de milhares 3 4 10 2" xfId="4981"/>
    <cellStyle name="Separador de milhares 3 4 11" xfId="3102"/>
    <cellStyle name="Separador de milhares 3 4 11 2" xfId="5128"/>
    <cellStyle name="Separador de milhares 3 4 12" xfId="3630"/>
    <cellStyle name="Separador de milhares 3 4 12 2" xfId="5275"/>
    <cellStyle name="Separador de milhares 3 4 13" xfId="4258"/>
    <cellStyle name="Separador de milhares 3 4 2" xfId="158"/>
    <cellStyle name="Separador de milhares 3 4 2 10" xfId="4288"/>
    <cellStyle name="Separador de milhares 3 4 2 2" xfId="433"/>
    <cellStyle name="Separador de milhares 3 4 2 2 2" xfId="1954"/>
    <cellStyle name="Separador de milhares 3 4 2 2 2 2" xfId="4807"/>
    <cellStyle name="Separador de milhares 3 4 2 2 3" xfId="2487"/>
    <cellStyle name="Separador de milhares 3 4 2 2 3 2" xfId="4957"/>
    <cellStyle name="Separador de milhares 3 4 2 2 4" xfId="3015"/>
    <cellStyle name="Separador de milhares 3 4 2 2 4 2" xfId="5104"/>
    <cellStyle name="Separador de milhares 3 4 2 2 5" xfId="3543"/>
    <cellStyle name="Separador de milhares 3 4 2 2 5 2" xfId="5251"/>
    <cellStyle name="Separador de milhares 3 4 2 2 6" xfId="4071"/>
    <cellStyle name="Separador de milhares 3 4 2 2 6 2" xfId="5398"/>
    <cellStyle name="Separador de milhares 3 4 2 2 7" xfId="4369"/>
    <cellStyle name="Separador de milhares 3 4 2 3" xfId="907"/>
    <cellStyle name="Separador de milhares 3 4 2 3 2" xfId="4520"/>
    <cellStyle name="Separador de milhares 3 4 2 4" xfId="1258"/>
    <cellStyle name="Separador de milhares 3 4 2 4 2" xfId="4618"/>
    <cellStyle name="Separador de milhares 3 4 2 5" xfId="1693"/>
    <cellStyle name="Separador de milhares 3 4 2 5 2" xfId="4737"/>
    <cellStyle name="Separador de milhares 3 4 2 6" xfId="2226"/>
    <cellStyle name="Separador de milhares 3 4 2 6 2" xfId="4887"/>
    <cellStyle name="Separador de milhares 3 4 2 7" xfId="2754"/>
    <cellStyle name="Separador de milhares 3 4 2 7 2" xfId="5034"/>
    <cellStyle name="Separador de milhares 3 4 2 8" xfId="3282"/>
    <cellStyle name="Separador de milhares 3 4 2 8 2" xfId="5181"/>
    <cellStyle name="Separador de milhares 3 4 2 9" xfId="3810"/>
    <cellStyle name="Separador de milhares 3 4 2 9 2" xfId="5328"/>
    <cellStyle name="Separador de milhares 3 4 3" xfId="255"/>
    <cellStyle name="Separador de milhares 3 4 3 10" xfId="4319"/>
    <cellStyle name="Separador de milhares 3 4 3 2" xfId="518"/>
    <cellStyle name="Separador de milhares 3 4 3 2 2" xfId="4390"/>
    <cellStyle name="Separador de milhares 3 4 3 3" xfId="816"/>
    <cellStyle name="Separador de milhares 3 4 3 3 2" xfId="4492"/>
    <cellStyle name="Separador de milhares 3 4 3 4" xfId="1167"/>
    <cellStyle name="Separador de milhares 3 4 3 4 2" xfId="4590"/>
    <cellStyle name="Separador de milhares 3 4 3 5" xfId="1602"/>
    <cellStyle name="Separador de milhares 3 4 3 5 2" xfId="4709"/>
    <cellStyle name="Separador de milhares 3 4 3 6" xfId="2135"/>
    <cellStyle name="Separador de milhares 3 4 3 6 2" xfId="4859"/>
    <cellStyle name="Separador de milhares 3 4 3 7" xfId="2663"/>
    <cellStyle name="Separador de milhares 3 4 3 7 2" xfId="5006"/>
    <cellStyle name="Separador de milhares 3 4 3 8" xfId="3191"/>
    <cellStyle name="Separador de milhares 3 4 3 8 2" xfId="5153"/>
    <cellStyle name="Separador de milhares 3 4 3 9" xfId="3719"/>
    <cellStyle name="Separador de milhares 3 4 3 9 2" xfId="5300"/>
    <cellStyle name="Separador de milhares 3 4 4" xfId="348"/>
    <cellStyle name="Separador de milhares 3 4 4 10" xfId="4347"/>
    <cellStyle name="Separador de milhares 3 4 4 2" xfId="994"/>
    <cellStyle name="Separador de milhares 3 4 4 2 2" xfId="4544"/>
    <cellStyle name="Separador de milhares 3 4 4 3" xfId="1345"/>
    <cellStyle name="Separador de milhares 3 4 4 3 2" xfId="4642"/>
    <cellStyle name="Separador de milhares 3 4 4 4" xfId="1780"/>
    <cellStyle name="Separador de milhares 3 4 4 4 2" xfId="4761"/>
    <cellStyle name="Separador de milhares 3 4 4 5" xfId="2313"/>
    <cellStyle name="Separador de milhares 3 4 4 5 2" xfId="4911"/>
    <cellStyle name="Separador de milhares 3 4 4 6" xfId="2841"/>
    <cellStyle name="Separador de milhares 3 4 4 6 2" xfId="5058"/>
    <cellStyle name="Separador de milhares 3 4 4 7" xfId="3369"/>
    <cellStyle name="Separador de milhares 3 4 4 7 2" xfId="5205"/>
    <cellStyle name="Separador de milhares 3 4 4 8" xfId="3897"/>
    <cellStyle name="Separador de milhares 3 4 4 8 2" xfId="5352"/>
    <cellStyle name="Separador de milhares 3 4 4 9" xfId="689"/>
    <cellStyle name="Separador de milhares 3 4 4 9 2" xfId="4446"/>
    <cellStyle name="Separador de milhares 3 4 5" xfId="606"/>
    <cellStyle name="Separador de milhares 3 4 5 2" xfId="1429"/>
    <cellStyle name="Separador de milhares 3 4 5 2 2" xfId="4663"/>
    <cellStyle name="Separador de milhares 3 4 5 3" xfId="1864"/>
    <cellStyle name="Separador de milhares 3 4 5 3 2" xfId="4782"/>
    <cellStyle name="Separador de milhares 3 4 5 4" xfId="2397"/>
    <cellStyle name="Separador de milhares 3 4 5 4 2" xfId="4932"/>
    <cellStyle name="Separador de milhares 3 4 5 5" xfId="2925"/>
    <cellStyle name="Separador de milhares 3 4 5 5 2" xfId="5079"/>
    <cellStyle name="Separador de milhares 3 4 5 6" xfId="3453"/>
    <cellStyle name="Separador de milhares 3 4 5 6 2" xfId="5226"/>
    <cellStyle name="Separador de milhares 3 4 5 7" xfId="3981"/>
    <cellStyle name="Separador de milhares 3 4 5 7 2" xfId="5373"/>
    <cellStyle name="Separador de milhares 3 4 5 8" xfId="4412"/>
    <cellStyle name="Separador de milhares 3 4 6" xfId="727"/>
    <cellStyle name="Separador de milhares 3 4 6 2" xfId="4158"/>
    <cellStyle name="Separador de milhares 3 4 6 2 2" xfId="5422"/>
    <cellStyle name="Separador de milhares 3 4 6 3" xfId="4467"/>
    <cellStyle name="Separador de milhares 3 4 7" xfId="1078"/>
    <cellStyle name="Separador de milhares 3 4 7 2" xfId="4565"/>
    <cellStyle name="Separador de milhares 3 4 8" xfId="1513"/>
    <cellStyle name="Separador de milhares 3 4 8 2" xfId="4684"/>
    <cellStyle name="Separador de milhares 3 4 9" xfId="2046"/>
    <cellStyle name="Separador de milhares 3 4 9 2" xfId="4834"/>
    <cellStyle name="Separador de milhares 3 5" xfId="67"/>
    <cellStyle name="Separador de milhares 3 5 10" xfId="2578"/>
    <cellStyle name="Separador de milhares 3 5 10 2" xfId="4982"/>
    <cellStyle name="Separador de milhares 3 5 11" xfId="3106"/>
    <cellStyle name="Separador de milhares 3 5 11 2" xfId="5129"/>
    <cellStyle name="Separador de milhares 3 5 12" xfId="3634"/>
    <cellStyle name="Separador de milhares 3 5 12 2" xfId="5276"/>
    <cellStyle name="Separador de milhares 3 5 13" xfId="4259"/>
    <cellStyle name="Separador de milhares 3 5 2" xfId="162"/>
    <cellStyle name="Separador de milhares 3 5 2 10" xfId="4289"/>
    <cellStyle name="Separador de milhares 3 5 2 2" xfId="437"/>
    <cellStyle name="Separador de milhares 3 5 2 2 2" xfId="1958"/>
    <cellStyle name="Separador de milhares 3 5 2 2 2 2" xfId="4808"/>
    <cellStyle name="Separador de milhares 3 5 2 2 3" xfId="2491"/>
    <cellStyle name="Separador de milhares 3 5 2 2 3 2" xfId="4958"/>
    <cellStyle name="Separador de milhares 3 5 2 2 4" xfId="3019"/>
    <cellStyle name="Separador de milhares 3 5 2 2 4 2" xfId="5105"/>
    <cellStyle name="Separador de milhares 3 5 2 2 5" xfId="3547"/>
    <cellStyle name="Separador de milhares 3 5 2 2 5 2" xfId="5252"/>
    <cellStyle name="Separador de milhares 3 5 2 2 6" xfId="4075"/>
    <cellStyle name="Separador de milhares 3 5 2 2 6 2" xfId="5399"/>
    <cellStyle name="Separador de milhares 3 5 2 2 7" xfId="4370"/>
    <cellStyle name="Separador de milhares 3 5 2 3" xfId="911"/>
    <cellStyle name="Separador de milhares 3 5 2 3 2" xfId="4521"/>
    <cellStyle name="Separador de milhares 3 5 2 4" xfId="1262"/>
    <cellStyle name="Separador de milhares 3 5 2 4 2" xfId="4619"/>
    <cellStyle name="Separador de milhares 3 5 2 5" xfId="1697"/>
    <cellStyle name="Separador de milhares 3 5 2 5 2" xfId="4738"/>
    <cellStyle name="Separador de milhares 3 5 2 6" xfId="2230"/>
    <cellStyle name="Separador de milhares 3 5 2 6 2" xfId="4888"/>
    <cellStyle name="Separador de milhares 3 5 2 7" xfId="2758"/>
    <cellStyle name="Separador de milhares 3 5 2 7 2" xfId="5035"/>
    <cellStyle name="Separador de milhares 3 5 2 8" xfId="3286"/>
    <cellStyle name="Separador de milhares 3 5 2 8 2" xfId="5182"/>
    <cellStyle name="Separador de milhares 3 5 2 9" xfId="3814"/>
    <cellStyle name="Separador de milhares 3 5 2 9 2" xfId="5329"/>
    <cellStyle name="Separador de milhares 3 5 3" xfId="259"/>
    <cellStyle name="Separador de milhares 3 5 3 10" xfId="4320"/>
    <cellStyle name="Separador de milhares 3 5 3 2" xfId="522"/>
    <cellStyle name="Separador de milhares 3 5 3 2 2" xfId="4391"/>
    <cellStyle name="Separador de milhares 3 5 3 3" xfId="820"/>
    <cellStyle name="Separador de milhares 3 5 3 3 2" xfId="4493"/>
    <cellStyle name="Separador de milhares 3 5 3 4" xfId="1171"/>
    <cellStyle name="Separador de milhares 3 5 3 4 2" xfId="4591"/>
    <cellStyle name="Separador de milhares 3 5 3 5" xfId="1606"/>
    <cellStyle name="Separador de milhares 3 5 3 5 2" xfId="4710"/>
    <cellStyle name="Separador de milhares 3 5 3 6" xfId="2139"/>
    <cellStyle name="Separador de milhares 3 5 3 6 2" xfId="4860"/>
    <cellStyle name="Separador de milhares 3 5 3 7" xfId="2667"/>
    <cellStyle name="Separador de milhares 3 5 3 7 2" xfId="5007"/>
    <cellStyle name="Separador de milhares 3 5 3 8" xfId="3195"/>
    <cellStyle name="Separador de milhares 3 5 3 8 2" xfId="5154"/>
    <cellStyle name="Separador de milhares 3 5 3 9" xfId="3723"/>
    <cellStyle name="Separador de milhares 3 5 3 9 2" xfId="5301"/>
    <cellStyle name="Separador de milhares 3 5 4" xfId="352"/>
    <cellStyle name="Separador de milhares 3 5 4 10" xfId="4348"/>
    <cellStyle name="Separador de milhares 3 5 4 2" xfId="998"/>
    <cellStyle name="Separador de milhares 3 5 4 2 2" xfId="4545"/>
    <cellStyle name="Separador de milhares 3 5 4 3" xfId="1349"/>
    <cellStyle name="Separador de milhares 3 5 4 3 2" xfId="4643"/>
    <cellStyle name="Separador de milhares 3 5 4 4" xfId="1784"/>
    <cellStyle name="Separador de milhares 3 5 4 4 2" xfId="4762"/>
    <cellStyle name="Separador de milhares 3 5 4 5" xfId="2317"/>
    <cellStyle name="Separador de milhares 3 5 4 5 2" xfId="4912"/>
    <cellStyle name="Separador de milhares 3 5 4 6" xfId="2845"/>
    <cellStyle name="Separador de milhares 3 5 4 6 2" xfId="5059"/>
    <cellStyle name="Separador de milhares 3 5 4 7" xfId="3373"/>
    <cellStyle name="Separador de milhares 3 5 4 7 2" xfId="5206"/>
    <cellStyle name="Separador de milhares 3 5 4 8" xfId="3901"/>
    <cellStyle name="Separador de milhares 3 5 4 8 2" xfId="5353"/>
    <cellStyle name="Separador de milhares 3 5 4 9" xfId="690"/>
    <cellStyle name="Separador de milhares 3 5 4 9 2" xfId="4447"/>
    <cellStyle name="Separador de milhares 3 5 5" xfId="610"/>
    <cellStyle name="Separador de milhares 3 5 5 2" xfId="1433"/>
    <cellStyle name="Separador de milhares 3 5 5 2 2" xfId="4664"/>
    <cellStyle name="Separador de milhares 3 5 5 3" xfId="1868"/>
    <cellStyle name="Separador de milhares 3 5 5 3 2" xfId="4783"/>
    <cellStyle name="Separador de milhares 3 5 5 4" xfId="2401"/>
    <cellStyle name="Separador de milhares 3 5 5 4 2" xfId="4933"/>
    <cellStyle name="Separador de milhares 3 5 5 5" xfId="2929"/>
    <cellStyle name="Separador de milhares 3 5 5 5 2" xfId="5080"/>
    <cellStyle name="Separador de milhares 3 5 5 6" xfId="3457"/>
    <cellStyle name="Separador de milhares 3 5 5 6 2" xfId="5227"/>
    <cellStyle name="Separador de milhares 3 5 5 7" xfId="3985"/>
    <cellStyle name="Separador de milhares 3 5 5 7 2" xfId="5374"/>
    <cellStyle name="Separador de milhares 3 5 5 8" xfId="4413"/>
    <cellStyle name="Separador de milhares 3 5 6" xfId="731"/>
    <cellStyle name="Separador de milhares 3 5 6 2" xfId="4162"/>
    <cellStyle name="Separador de milhares 3 5 6 2 2" xfId="5423"/>
    <cellStyle name="Separador de milhares 3 5 6 3" xfId="4468"/>
    <cellStyle name="Separador de milhares 3 5 7" xfId="1082"/>
    <cellStyle name="Separador de milhares 3 5 7 2" xfId="4566"/>
    <cellStyle name="Separador de milhares 3 5 8" xfId="1517"/>
    <cellStyle name="Separador de milhares 3 5 8 2" xfId="4685"/>
    <cellStyle name="Separador de milhares 3 5 9" xfId="2050"/>
    <cellStyle name="Separador de milhares 3 5 9 2" xfId="4835"/>
    <cellStyle name="Separador de milhares 3 6" xfId="71"/>
    <cellStyle name="Separador de milhares 3 6 10" xfId="2582"/>
    <cellStyle name="Separador de milhares 3 6 10 2" xfId="4983"/>
    <cellStyle name="Separador de milhares 3 6 11" xfId="3110"/>
    <cellStyle name="Separador de milhares 3 6 11 2" xfId="5130"/>
    <cellStyle name="Separador de milhares 3 6 12" xfId="3638"/>
    <cellStyle name="Separador de milhares 3 6 12 2" xfId="5277"/>
    <cellStyle name="Separador de milhares 3 6 13" xfId="4260"/>
    <cellStyle name="Separador de milhares 3 6 2" xfId="166"/>
    <cellStyle name="Separador de milhares 3 6 2 10" xfId="4290"/>
    <cellStyle name="Separador de milhares 3 6 2 2" xfId="441"/>
    <cellStyle name="Separador de milhares 3 6 2 2 2" xfId="1962"/>
    <cellStyle name="Separador de milhares 3 6 2 2 2 2" xfId="4809"/>
    <cellStyle name="Separador de milhares 3 6 2 2 3" xfId="2495"/>
    <cellStyle name="Separador de milhares 3 6 2 2 3 2" xfId="4959"/>
    <cellStyle name="Separador de milhares 3 6 2 2 4" xfId="3023"/>
    <cellStyle name="Separador de milhares 3 6 2 2 4 2" xfId="5106"/>
    <cellStyle name="Separador de milhares 3 6 2 2 5" xfId="3551"/>
    <cellStyle name="Separador de milhares 3 6 2 2 5 2" xfId="5253"/>
    <cellStyle name="Separador de milhares 3 6 2 2 6" xfId="4079"/>
    <cellStyle name="Separador de milhares 3 6 2 2 6 2" xfId="5400"/>
    <cellStyle name="Separador de milhares 3 6 2 2 7" xfId="4371"/>
    <cellStyle name="Separador de milhares 3 6 2 3" xfId="915"/>
    <cellStyle name="Separador de milhares 3 6 2 3 2" xfId="4522"/>
    <cellStyle name="Separador de milhares 3 6 2 4" xfId="1266"/>
    <cellStyle name="Separador de milhares 3 6 2 4 2" xfId="4620"/>
    <cellStyle name="Separador de milhares 3 6 2 5" xfId="1701"/>
    <cellStyle name="Separador de milhares 3 6 2 5 2" xfId="4739"/>
    <cellStyle name="Separador de milhares 3 6 2 6" xfId="2234"/>
    <cellStyle name="Separador de milhares 3 6 2 6 2" xfId="4889"/>
    <cellStyle name="Separador de milhares 3 6 2 7" xfId="2762"/>
    <cellStyle name="Separador de milhares 3 6 2 7 2" xfId="5036"/>
    <cellStyle name="Separador de milhares 3 6 2 8" xfId="3290"/>
    <cellStyle name="Separador de milhares 3 6 2 8 2" xfId="5183"/>
    <cellStyle name="Separador de milhares 3 6 2 9" xfId="3818"/>
    <cellStyle name="Separador de milhares 3 6 2 9 2" xfId="5330"/>
    <cellStyle name="Separador de milhares 3 6 3" xfId="263"/>
    <cellStyle name="Separador de milhares 3 6 3 10" xfId="4321"/>
    <cellStyle name="Separador de milhares 3 6 3 2" xfId="526"/>
    <cellStyle name="Separador de milhares 3 6 3 2 2" xfId="4392"/>
    <cellStyle name="Separador de milhares 3 6 3 3" xfId="824"/>
    <cellStyle name="Separador de milhares 3 6 3 3 2" xfId="4494"/>
    <cellStyle name="Separador de milhares 3 6 3 4" xfId="1175"/>
    <cellStyle name="Separador de milhares 3 6 3 4 2" xfId="4592"/>
    <cellStyle name="Separador de milhares 3 6 3 5" xfId="1610"/>
    <cellStyle name="Separador de milhares 3 6 3 5 2" xfId="4711"/>
    <cellStyle name="Separador de milhares 3 6 3 6" xfId="2143"/>
    <cellStyle name="Separador de milhares 3 6 3 6 2" xfId="4861"/>
    <cellStyle name="Separador de milhares 3 6 3 7" xfId="2671"/>
    <cellStyle name="Separador de milhares 3 6 3 7 2" xfId="5008"/>
    <cellStyle name="Separador de milhares 3 6 3 8" xfId="3199"/>
    <cellStyle name="Separador de milhares 3 6 3 8 2" xfId="5155"/>
    <cellStyle name="Separador de milhares 3 6 3 9" xfId="3727"/>
    <cellStyle name="Separador de milhares 3 6 3 9 2" xfId="5302"/>
    <cellStyle name="Separador de milhares 3 6 4" xfId="356"/>
    <cellStyle name="Separador de milhares 3 6 4 10" xfId="4349"/>
    <cellStyle name="Separador de milhares 3 6 4 2" xfId="1002"/>
    <cellStyle name="Separador de milhares 3 6 4 2 2" xfId="4546"/>
    <cellStyle name="Separador de milhares 3 6 4 3" xfId="1353"/>
    <cellStyle name="Separador de milhares 3 6 4 3 2" xfId="4644"/>
    <cellStyle name="Separador de milhares 3 6 4 4" xfId="1788"/>
    <cellStyle name="Separador de milhares 3 6 4 4 2" xfId="4763"/>
    <cellStyle name="Separador de milhares 3 6 4 5" xfId="2321"/>
    <cellStyle name="Separador de milhares 3 6 4 5 2" xfId="4913"/>
    <cellStyle name="Separador de milhares 3 6 4 6" xfId="2849"/>
    <cellStyle name="Separador de milhares 3 6 4 6 2" xfId="5060"/>
    <cellStyle name="Separador de milhares 3 6 4 7" xfId="3377"/>
    <cellStyle name="Separador de milhares 3 6 4 7 2" xfId="5207"/>
    <cellStyle name="Separador de milhares 3 6 4 8" xfId="3905"/>
    <cellStyle name="Separador de milhares 3 6 4 8 2" xfId="5354"/>
    <cellStyle name="Separador de milhares 3 6 4 9" xfId="691"/>
    <cellStyle name="Separador de milhares 3 6 4 9 2" xfId="4448"/>
    <cellStyle name="Separador de milhares 3 6 5" xfId="614"/>
    <cellStyle name="Separador de milhares 3 6 5 2" xfId="1437"/>
    <cellStyle name="Separador de milhares 3 6 5 2 2" xfId="4665"/>
    <cellStyle name="Separador de milhares 3 6 5 3" xfId="1872"/>
    <cellStyle name="Separador de milhares 3 6 5 3 2" xfId="4784"/>
    <cellStyle name="Separador de milhares 3 6 5 4" xfId="2405"/>
    <cellStyle name="Separador de milhares 3 6 5 4 2" xfId="4934"/>
    <cellStyle name="Separador de milhares 3 6 5 5" xfId="2933"/>
    <cellStyle name="Separador de milhares 3 6 5 5 2" xfId="5081"/>
    <cellStyle name="Separador de milhares 3 6 5 6" xfId="3461"/>
    <cellStyle name="Separador de milhares 3 6 5 6 2" xfId="5228"/>
    <cellStyle name="Separador de milhares 3 6 5 7" xfId="3989"/>
    <cellStyle name="Separador de milhares 3 6 5 7 2" xfId="5375"/>
    <cellStyle name="Separador de milhares 3 6 5 8" xfId="4414"/>
    <cellStyle name="Separador de milhares 3 6 6" xfId="735"/>
    <cellStyle name="Separador de milhares 3 6 6 2" xfId="4166"/>
    <cellStyle name="Separador de milhares 3 6 6 2 2" xfId="5424"/>
    <cellStyle name="Separador de milhares 3 6 6 3" xfId="4469"/>
    <cellStyle name="Separador de milhares 3 6 7" xfId="1086"/>
    <cellStyle name="Separador de milhares 3 6 7 2" xfId="4567"/>
    <cellStyle name="Separador de milhares 3 6 8" xfId="1521"/>
    <cellStyle name="Separador de milhares 3 6 8 2" xfId="4686"/>
    <cellStyle name="Separador de milhares 3 6 9" xfId="2054"/>
    <cellStyle name="Separador de milhares 3 6 9 2" xfId="4836"/>
    <cellStyle name="Separador de milhares 3 7" xfId="75"/>
    <cellStyle name="Separador de milhares 3 7 10" xfId="2586"/>
    <cellStyle name="Separador de milhares 3 7 10 2" xfId="4984"/>
    <cellStyle name="Separador de milhares 3 7 11" xfId="3114"/>
    <cellStyle name="Separador de milhares 3 7 11 2" xfId="5131"/>
    <cellStyle name="Separador de milhares 3 7 12" xfId="3642"/>
    <cellStyle name="Separador de milhares 3 7 12 2" xfId="5278"/>
    <cellStyle name="Separador de milhares 3 7 13" xfId="4261"/>
    <cellStyle name="Separador de milhares 3 7 2" xfId="170"/>
    <cellStyle name="Separador de milhares 3 7 2 10" xfId="4291"/>
    <cellStyle name="Separador de milhares 3 7 2 2" xfId="445"/>
    <cellStyle name="Separador de milhares 3 7 2 2 2" xfId="1966"/>
    <cellStyle name="Separador de milhares 3 7 2 2 2 2" xfId="4810"/>
    <cellStyle name="Separador de milhares 3 7 2 2 3" xfId="2499"/>
    <cellStyle name="Separador de milhares 3 7 2 2 3 2" xfId="4960"/>
    <cellStyle name="Separador de milhares 3 7 2 2 4" xfId="3027"/>
    <cellStyle name="Separador de milhares 3 7 2 2 4 2" xfId="5107"/>
    <cellStyle name="Separador de milhares 3 7 2 2 5" xfId="3555"/>
    <cellStyle name="Separador de milhares 3 7 2 2 5 2" xfId="5254"/>
    <cellStyle name="Separador de milhares 3 7 2 2 6" xfId="4083"/>
    <cellStyle name="Separador de milhares 3 7 2 2 6 2" xfId="5401"/>
    <cellStyle name="Separador de milhares 3 7 2 2 7" xfId="4372"/>
    <cellStyle name="Separador de milhares 3 7 2 3" xfId="919"/>
    <cellStyle name="Separador de milhares 3 7 2 3 2" xfId="4523"/>
    <cellStyle name="Separador de milhares 3 7 2 4" xfId="1270"/>
    <cellStyle name="Separador de milhares 3 7 2 4 2" xfId="4621"/>
    <cellStyle name="Separador de milhares 3 7 2 5" xfId="1705"/>
    <cellStyle name="Separador de milhares 3 7 2 5 2" xfId="4740"/>
    <cellStyle name="Separador de milhares 3 7 2 6" xfId="2238"/>
    <cellStyle name="Separador de milhares 3 7 2 6 2" xfId="4890"/>
    <cellStyle name="Separador de milhares 3 7 2 7" xfId="2766"/>
    <cellStyle name="Separador de milhares 3 7 2 7 2" xfId="5037"/>
    <cellStyle name="Separador de milhares 3 7 2 8" xfId="3294"/>
    <cellStyle name="Separador de milhares 3 7 2 8 2" xfId="5184"/>
    <cellStyle name="Separador de milhares 3 7 2 9" xfId="3822"/>
    <cellStyle name="Separador de milhares 3 7 2 9 2" xfId="5331"/>
    <cellStyle name="Separador de milhares 3 7 3" xfId="267"/>
    <cellStyle name="Separador de milhares 3 7 3 10" xfId="4322"/>
    <cellStyle name="Separador de milhares 3 7 3 2" xfId="530"/>
    <cellStyle name="Separador de milhares 3 7 3 2 2" xfId="4393"/>
    <cellStyle name="Separador de milhares 3 7 3 3" xfId="828"/>
    <cellStyle name="Separador de milhares 3 7 3 3 2" xfId="4495"/>
    <cellStyle name="Separador de milhares 3 7 3 4" xfId="1179"/>
    <cellStyle name="Separador de milhares 3 7 3 4 2" xfId="4593"/>
    <cellStyle name="Separador de milhares 3 7 3 5" xfId="1614"/>
    <cellStyle name="Separador de milhares 3 7 3 5 2" xfId="4712"/>
    <cellStyle name="Separador de milhares 3 7 3 6" xfId="2147"/>
    <cellStyle name="Separador de milhares 3 7 3 6 2" xfId="4862"/>
    <cellStyle name="Separador de milhares 3 7 3 7" xfId="2675"/>
    <cellStyle name="Separador de milhares 3 7 3 7 2" xfId="5009"/>
    <cellStyle name="Separador de milhares 3 7 3 8" xfId="3203"/>
    <cellStyle name="Separador de milhares 3 7 3 8 2" xfId="5156"/>
    <cellStyle name="Separador de milhares 3 7 3 9" xfId="3731"/>
    <cellStyle name="Separador de milhares 3 7 3 9 2" xfId="5303"/>
    <cellStyle name="Separador de milhares 3 7 4" xfId="360"/>
    <cellStyle name="Separador de milhares 3 7 4 10" xfId="4350"/>
    <cellStyle name="Separador de milhares 3 7 4 2" xfId="1006"/>
    <cellStyle name="Separador de milhares 3 7 4 2 2" xfId="4547"/>
    <cellStyle name="Separador de milhares 3 7 4 3" xfId="1357"/>
    <cellStyle name="Separador de milhares 3 7 4 3 2" xfId="4645"/>
    <cellStyle name="Separador de milhares 3 7 4 4" xfId="1792"/>
    <cellStyle name="Separador de milhares 3 7 4 4 2" xfId="4764"/>
    <cellStyle name="Separador de milhares 3 7 4 5" xfId="2325"/>
    <cellStyle name="Separador de milhares 3 7 4 5 2" xfId="4914"/>
    <cellStyle name="Separador de milhares 3 7 4 6" xfId="2853"/>
    <cellStyle name="Separador de milhares 3 7 4 6 2" xfId="5061"/>
    <cellStyle name="Separador de milhares 3 7 4 7" xfId="3381"/>
    <cellStyle name="Separador de milhares 3 7 4 7 2" xfId="5208"/>
    <cellStyle name="Separador de milhares 3 7 4 8" xfId="3909"/>
    <cellStyle name="Separador de milhares 3 7 4 8 2" xfId="5355"/>
    <cellStyle name="Separador de milhares 3 7 4 9" xfId="692"/>
    <cellStyle name="Separador de milhares 3 7 4 9 2" xfId="4449"/>
    <cellStyle name="Separador de milhares 3 7 5" xfId="618"/>
    <cellStyle name="Separador de milhares 3 7 5 2" xfId="1441"/>
    <cellStyle name="Separador de milhares 3 7 5 2 2" xfId="4666"/>
    <cellStyle name="Separador de milhares 3 7 5 3" xfId="1876"/>
    <cellStyle name="Separador de milhares 3 7 5 3 2" xfId="4785"/>
    <cellStyle name="Separador de milhares 3 7 5 4" xfId="2409"/>
    <cellStyle name="Separador de milhares 3 7 5 4 2" xfId="4935"/>
    <cellStyle name="Separador de milhares 3 7 5 5" xfId="2937"/>
    <cellStyle name="Separador de milhares 3 7 5 5 2" xfId="5082"/>
    <cellStyle name="Separador de milhares 3 7 5 6" xfId="3465"/>
    <cellStyle name="Separador de milhares 3 7 5 6 2" xfId="5229"/>
    <cellStyle name="Separador de milhares 3 7 5 7" xfId="3993"/>
    <cellStyle name="Separador de milhares 3 7 5 7 2" xfId="5376"/>
    <cellStyle name="Separador de milhares 3 7 5 8" xfId="4415"/>
    <cellStyle name="Separador de milhares 3 7 6" xfId="739"/>
    <cellStyle name="Separador de milhares 3 7 6 2" xfId="4170"/>
    <cellStyle name="Separador de milhares 3 7 6 2 2" xfId="5425"/>
    <cellStyle name="Separador de milhares 3 7 6 3" xfId="4470"/>
    <cellStyle name="Separador de milhares 3 7 7" xfId="1090"/>
    <cellStyle name="Separador de milhares 3 7 7 2" xfId="4568"/>
    <cellStyle name="Separador de milhares 3 7 8" xfId="1525"/>
    <cellStyle name="Separador de milhares 3 7 8 2" xfId="4687"/>
    <cellStyle name="Separador de milhares 3 7 9" xfId="2058"/>
    <cellStyle name="Separador de milhares 3 7 9 2" xfId="4837"/>
    <cellStyle name="Separador de milhares 3 8" xfId="79"/>
    <cellStyle name="Separador de milhares 3 8 10" xfId="2590"/>
    <cellStyle name="Separador de milhares 3 8 10 2" xfId="4985"/>
    <cellStyle name="Separador de milhares 3 8 11" xfId="3118"/>
    <cellStyle name="Separador de milhares 3 8 11 2" xfId="5132"/>
    <cellStyle name="Separador de milhares 3 8 12" xfId="3646"/>
    <cellStyle name="Separador de milhares 3 8 12 2" xfId="5279"/>
    <cellStyle name="Separador de milhares 3 8 13" xfId="4262"/>
    <cellStyle name="Separador de milhares 3 8 2" xfId="174"/>
    <cellStyle name="Separador de milhares 3 8 2 10" xfId="4292"/>
    <cellStyle name="Separador de milhares 3 8 2 2" xfId="449"/>
    <cellStyle name="Separador de milhares 3 8 2 2 2" xfId="1970"/>
    <cellStyle name="Separador de milhares 3 8 2 2 2 2" xfId="4811"/>
    <cellStyle name="Separador de milhares 3 8 2 2 3" xfId="2503"/>
    <cellStyle name="Separador de milhares 3 8 2 2 3 2" xfId="4961"/>
    <cellStyle name="Separador de milhares 3 8 2 2 4" xfId="3031"/>
    <cellStyle name="Separador de milhares 3 8 2 2 4 2" xfId="5108"/>
    <cellStyle name="Separador de milhares 3 8 2 2 5" xfId="3559"/>
    <cellStyle name="Separador de milhares 3 8 2 2 5 2" xfId="5255"/>
    <cellStyle name="Separador de milhares 3 8 2 2 6" xfId="4087"/>
    <cellStyle name="Separador de milhares 3 8 2 2 6 2" xfId="5402"/>
    <cellStyle name="Separador de milhares 3 8 2 2 7" xfId="4373"/>
    <cellStyle name="Separador de milhares 3 8 2 3" xfId="923"/>
    <cellStyle name="Separador de milhares 3 8 2 3 2" xfId="4524"/>
    <cellStyle name="Separador de milhares 3 8 2 4" xfId="1274"/>
    <cellStyle name="Separador de milhares 3 8 2 4 2" xfId="4622"/>
    <cellStyle name="Separador de milhares 3 8 2 5" xfId="1709"/>
    <cellStyle name="Separador de milhares 3 8 2 5 2" xfId="4741"/>
    <cellStyle name="Separador de milhares 3 8 2 6" xfId="2242"/>
    <cellStyle name="Separador de milhares 3 8 2 6 2" xfId="4891"/>
    <cellStyle name="Separador de milhares 3 8 2 7" xfId="2770"/>
    <cellStyle name="Separador de milhares 3 8 2 7 2" xfId="5038"/>
    <cellStyle name="Separador de milhares 3 8 2 8" xfId="3298"/>
    <cellStyle name="Separador de milhares 3 8 2 8 2" xfId="5185"/>
    <cellStyle name="Separador de milhares 3 8 2 9" xfId="3826"/>
    <cellStyle name="Separador de milhares 3 8 2 9 2" xfId="5332"/>
    <cellStyle name="Separador de milhares 3 8 3" xfId="271"/>
    <cellStyle name="Separador de milhares 3 8 3 10" xfId="4323"/>
    <cellStyle name="Separador de milhares 3 8 3 2" xfId="534"/>
    <cellStyle name="Separador de milhares 3 8 3 2 2" xfId="4394"/>
    <cellStyle name="Separador de milhares 3 8 3 3" xfId="832"/>
    <cellStyle name="Separador de milhares 3 8 3 3 2" xfId="4496"/>
    <cellStyle name="Separador de milhares 3 8 3 4" xfId="1183"/>
    <cellStyle name="Separador de milhares 3 8 3 4 2" xfId="4594"/>
    <cellStyle name="Separador de milhares 3 8 3 5" xfId="1618"/>
    <cellStyle name="Separador de milhares 3 8 3 5 2" xfId="4713"/>
    <cellStyle name="Separador de milhares 3 8 3 6" xfId="2151"/>
    <cellStyle name="Separador de milhares 3 8 3 6 2" xfId="4863"/>
    <cellStyle name="Separador de milhares 3 8 3 7" xfId="2679"/>
    <cellStyle name="Separador de milhares 3 8 3 7 2" xfId="5010"/>
    <cellStyle name="Separador de milhares 3 8 3 8" xfId="3207"/>
    <cellStyle name="Separador de milhares 3 8 3 8 2" xfId="5157"/>
    <cellStyle name="Separador de milhares 3 8 3 9" xfId="3735"/>
    <cellStyle name="Separador de milhares 3 8 3 9 2" xfId="5304"/>
    <cellStyle name="Separador de milhares 3 8 4" xfId="364"/>
    <cellStyle name="Separador de milhares 3 8 4 10" xfId="4351"/>
    <cellStyle name="Separador de milhares 3 8 4 2" xfId="1010"/>
    <cellStyle name="Separador de milhares 3 8 4 2 2" xfId="4548"/>
    <cellStyle name="Separador de milhares 3 8 4 3" xfId="1361"/>
    <cellStyle name="Separador de milhares 3 8 4 3 2" xfId="4646"/>
    <cellStyle name="Separador de milhares 3 8 4 4" xfId="1796"/>
    <cellStyle name="Separador de milhares 3 8 4 4 2" xfId="4765"/>
    <cellStyle name="Separador de milhares 3 8 4 5" xfId="2329"/>
    <cellStyle name="Separador de milhares 3 8 4 5 2" xfId="4915"/>
    <cellStyle name="Separador de milhares 3 8 4 6" xfId="2857"/>
    <cellStyle name="Separador de milhares 3 8 4 6 2" xfId="5062"/>
    <cellStyle name="Separador de milhares 3 8 4 7" xfId="3385"/>
    <cellStyle name="Separador de milhares 3 8 4 7 2" xfId="5209"/>
    <cellStyle name="Separador de milhares 3 8 4 8" xfId="3913"/>
    <cellStyle name="Separador de milhares 3 8 4 8 2" xfId="5356"/>
    <cellStyle name="Separador de milhares 3 8 4 9" xfId="693"/>
    <cellStyle name="Separador de milhares 3 8 4 9 2" xfId="4450"/>
    <cellStyle name="Separador de milhares 3 8 5" xfId="622"/>
    <cellStyle name="Separador de milhares 3 8 5 2" xfId="1445"/>
    <cellStyle name="Separador de milhares 3 8 5 2 2" xfId="4667"/>
    <cellStyle name="Separador de milhares 3 8 5 3" xfId="1880"/>
    <cellStyle name="Separador de milhares 3 8 5 3 2" xfId="4786"/>
    <cellStyle name="Separador de milhares 3 8 5 4" xfId="2413"/>
    <cellStyle name="Separador de milhares 3 8 5 4 2" xfId="4936"/>
    <cellStyle name="Separador de milhares 3 8 5 5" xfId="2941"/>
    <cellStyle name="Separador de milhares 3 8 5 5 2" xfId="5083"/>
    <cellStyle name="Separador de milhares 3 8 5 6" xfId="3469"/>
    <cellStyle name="Separador de milhares 3 8 5 6 2" xfId="5230"/>
    <cellStyle name="Separador de milhares 3 8 5 7" xfId="3997"/>
    <cellStyle name="Separador de milhares 3 8 5 7 2" xfId="5377"/>
    <cellStyle name="Separador de milhares 3 8 5 8" xfId="4416"/>
    <cellStyle name="Separador de milhares 3 8 6" xfId="743"/>
    <cellStyle name="Separador de milhares 3 8 6 2" xfId="4174"/>
    <cellStyle name="Separador de milhares 3 8 6 2 2" xfId="5426"/>
    <cellStyle name="Separador de milhares 3 8 6 3" xfId="4471"/>
    <cellStyle name="Separador de milhares 3 8 7" xfId="1094"/>
    <cellStyle name="Separador de milhares 3 8 7 2" xfId="4569"/>
    <cellStyle name="Separador de milhares 3 8 8" xfId="1529"/>
    <cellStyle name="Separador de milhares 3 8 8 2" xfId="4688"/>
    <cellStyle name="Separador de milhares 3 8 9" xfId="2062"/>
    <cellStyle name="Separador de milhares 3 8 9 2" xfId="4838"/>
    <cellStyle name="Separador de milhares 3 9" xfId="87"/>
    <cellStyle name="Separador de milhares 3 9 10" xfId="2598"/>
    <cellStyle name="Separador de milhares 3 9 10 2" xfId="4987"/>
    <cellStyle name="Separador de milhares 3 9 11" xfId="3126"/>
    <cellStyle name="Separador de milhares 3 9 11 2" xfId="5134"/>
    <cellStyle name="Separador de milhares 3 9 12" xfId="3654"/>
    <cellStyle name="Separador de milhares 3 9 12 2" xfId="5281"/>
    <cellStyle name="Separador de milhares 3 9 13" xfId="4264"/>
    <cellStyle name="Separador de milhares 3 9 2" xfId="182"/>
    <cellStyle name="Separador de milhares 3 9 2 10" xfId="4294"/>
    <cellStyle name="Separador de milhares 3 9 2 2" xfId="457"/>
    <cellStyle name="Separador de milhares 3 9 2 2 2" xfId="1978"/>
    <cellStyle name="Separador de milhares 3 9 2 2 2 2" xfId="4813"/>
    <cellStyle name="Separador de milhares 3 9 2 2 3" xfId="2511"/>
    <cellStyle name="Separador de milhares 3 9 2 2 3 2" xfId="4963"/>
    <cellStyle name="Separador de milhares 3 9 2 2 4" xfId="3039"/>
    <cellStyle name="Separador de milhares 3 9 2 2 4 2" xfId="5110"/>
    <cellStyle name="Separador de milhares 3 9 2 2 5" xfId="3567"/>
    <cellStyle name="Separador de milhares 3 9 2 2 5 2" xfId="5257"/>
    <cellStyle name="Separador de milhares 3 9 2 2 6" xfId="4095"/>
    <cellStyle name="Separador de milhares 3 9 2 2 6 2" xfId="5404"/>
    <cellStyle name="Separador de milhares 3 9 2 2 7" xfId="4375"/>
    <cellStyle name="Separador de milhares 3 9 2 3" xfId="931"/>
    <cellStyle name="Separador de milhares 3 9 2 3 2" xfId="4526"/>
    <cellStyle name="Separador de milhares 3 9 2 4" xfId="1282"/>
    <cellStyle name="Separador de milhares 3 9 2 4 2" xfId="4624"/>
    <cellStyle name="Separador de milhares 3 9 2 5" xfId="1717"/>
    <cellStyle name="Separador de milhares 3 9 2 5 2" xfId="4743"/>
    <cellStyle name="Separador de milhares 3 9 2 6" xfId="2250"/>
    <cellStyle name="Separador de milhares 3 9 2 6 2" xfId="4893"/>
    <cellStyle name="Separador de milhares 3 9 2 7" xfId="2778"/>
    <cellStyle name="Separador de milhares 3 9 2 7 2" xfId="5040"/>
    <cellStyle name="Separador de milhares 3 9 2 8" xfId="3306"/>
    <cellStyle name="Separador de milhares 3 9 2 8 2" xfId="5187"/>
    <cellStyle name="Separador de milhares 3 9 2 9" xfId="3834"/>
    <cellStyle name="Separador de milhares 3 9 2 9 2" xfId="5334"/>
    <cellStyle name="Separador de milhares 3 9 3" xfId="279"/>
    <cellStyle name="Separador de milhares 3 9 3 10" xfId="4325"/>
    <cellStyle name="Separador de milhares 3 9 3 2" xfId="542"/>
    <cellStyle name="Separador de milhares 3 9 3 2 2" xfId="4396"/>
    <cellStyle name="Separador de milhares 3 9 3 3" xfId="840"/>
    <cellStyle name="Separador de milhares 3 9 3 3 2" xfId="4498"/>
    <cellStyle name="Separador de milhares 3 9 3 4" xfId="1191"/>
    <cellStyle name="Separador de milhares 3 9 3 4 2" xfId="4596"/>
    <cellStyle name="Separador de milhares 3 9 3 5" xfId="1626"/>
    <cellStyle name="Separador de milhares 3 9 3 5 2" xfId="4715"/>
    <cellStyle name="Separador de milhares 3 9 3 6" xfId="2159"/>
    <cellStyle name="Separador de milhares 3 9 3 6 2" xfId="4865"/>
    <cellStyle name="Separador de milhares 3 9 3 7" xfId="2687"/>
    <cellStyle name="Separador de milhares 3 9 3 7 2" xfId="5012"/>
    <cellStyle name="Separador de milhares 3 9 3 8" xfId="3215"/>
    <cellStyle name="Separador de milhares 3 9 3 8 2" xfId="5159"/>
    <cellStyle name="Separador de milhares 3 9 3 9" xfId="3743"/>
    <cellStyle name="Separador de milhares 3 9 3 9 2" xfId="5306"/>
    <cellStyle name="Separador de milhares 3 9 4" xfId="372"/>
    <cellStyle name="Separador de milhares 3 9 4 10" xfId="4353"/>
    <cellStyle name="Separador de milhares 3 9 4 2" xfId="1018"/>
    <cellStyle name="Separador de milhares 3 9 4 2 2" xfId="4550"/>
    <cellStyle name="Separador de milhares 3 9 4 3" xfId="1369"/>
    <cellStyle name="Separador de milhares 3 9 4 3 2" xfId="4648"/>
    <cellStyle name="Separador de milhares 3 9 4 4" xfId="1804"/>
    <cellStyle name="Separador de milhares 3 9 4 4 2" xfId="4767"/>
    <cellStyle name="Separador de milhares 3 9 4 5" xfId="2337"/>
    <cellStyle name="Separador de milhares 3 9 4 5 2" xfId="4917"/>
    <cellStyle name="Separador de milhares 3 9 4 6" xfId="2865"/>
    <cellStyle name="Separador de milhares 3 9 4 6 2" xfId="5064"/>
    <cellStyle name="Separador de milhares 3 9 4 7" xfId="3393"/>
    <cellStyle name="Separador de milhares 3 9 4 7 2" xfId="5211"/>
    <cellStyle name="Separador de milhares 3 9 4 8" xfId="3921"/>
    <cellStyle name="Separador de milhares 3 9 4 8 2" xfId="5358"/>
    <cellStyle name="Separador de milhares 3 9 4 9" xfId="695"/>
    <cellStyle name="Separador de milhares 3 9 4 9 2" xfId="4452"/>
    <cellStyle name="Separador de milhares 3 9 5" xfId="630"/>
    <cellStyle name="Separador de milhares 3 9 5 2" xfId="1453"/>
    <cellStyle name="Separador de milhares 3 9 5 2 2" xfId="4669"/>
    <cellStyle name="Separador de milhares 3 9 5 3" xfId="1888"/>
    <cellStyle name="Separador de milhares 3 9 5 3 2" xfId="4788"/>
    <cellStyle name="Separador de milhares 3 9 5 4" xfId="2421"/>
    <cellStyle name="Separador de milhares 3 9 5 4 2" xfId="4938"/>
    <cellStyle name="Separador de milhares 3 9 5 5" xfId="2949"/>
    <cellStyle name="Separador de milhares 3 9 5 5 2" xfId="5085"/>
    <cellStyle name="Separador de milhares 3 9 5 6" xfId="3477"/>
    <cellStyle name="Separador de milhares 3 9 5 6 2" xfId="5232"/>
    <cellStyle name="Separador de milhares 3 9 5 7" xfId="4005"/>
    <cellStyle name="Separador de milhares 3 9 5 7 2" xfId="5379"/>
    <cellStyle name="Separador de milhares 3 9 5 8" xfId="4418"/>
    <cellStyle name="Separador de milhares 3 9 6" xfId="751"/>
    <cellStyle name="Separador de milhares 3 9 6 2" xfId="4182"/>
    <cellStyle name="Separador de milhares 3 9 6 2 2" xfId="5428"/>
    <cellStyle name="Separador de milhares 3 9 6 3" xfId="4473"/>
    <cellStyle name="Separador de milhares 3 9 7" xfId="1102"/>
    <cellStyle name="Separador de milhares 3 9 7 2" xfId="4571"/>
    <cellStyle name="Separador de milhares 3 9 8" xfId="1537"/>
    <cellStyle name="Separador de milhares 3 9 8 2" xfId="4690"/>
    <cellStyle name="Separador de milhares 3 9 9" xfId="2070"/>
    <cellStyle name="Separador de milhares 3 9 9 2" xfId="4840"/>
    <cellStyle name="Separador de milhares 4" xfId="129"/>
    <cellStyle name="Separador de milhares 4 2" xfId="224"/>
    <cellStyle name="Separador de milhares 4 2 10" xfId="4308"/>
    <cellStyle name="Separador de milhares 4 2 2" xfId="683"/>
    <cellStyle name="Separador de milhares 4 2 2 2" xfId="2020"/>
    <cellStyle name="Separador de milhares 4 2 2 2 2" xfId="4827"/>
    <cellStyle name="Separador de milhares 4 2 2 3" xfId="2551"/>
    <cellStyle name="Separador de milhares 4 2 2 3 2" xfId="4975"/>
    <cellStyle name="Separador de milhares 4 2 2 4" xfId="3079"/>
    <cellStyle name="Separador de milhares 4 2 2 4 2" xfId="5122"/>
    <cellStyle name="Separador de milhares 4 2 2 5" xfId="3607"/>
    <cellStyle name="Separador de milhares 4 2 2 5 2" xfId="5269"/>
    <cellStyle name="Separador de milhares 4 2 2 6" xfId="4135"/>
    <cellStyle name="Separador de milhares 4 2 2 6 2" xfId="5416"/>
    <cellStyle name="Separador de milhares 4 2 2 7" xfId="4440"/>
    <cellStyle name="Separador de milhares 4 2 3" xfId="971"/>
    <cellStyle name="Separador de milhares 4 2 3 2" xfId="4538"/>
    <cellStyle name="Separador de milhares 4 2 4" xfId="1322"/>
    <cellStyle name="Separador de milhares 4 2 4 2" xfId="4636"/>
    <cellStyle name="Separador de milhares 4 2 5" xfId="1757"/>
    <cellStyle name="Separador de milhares 4 2 5 2" xfId="4755"/>
    <cellStyle name="Separador de milhares 4 2 6" xfId="2290"/>
    <cellStyle name="Separador de milhares 4 2 6 2" xfId="4905"/>
    <cellStyle name="Separador de milhares 4 2 7" xfId="2818"/>
    <cellStyle name="Separador de milhares 4 2 7 2" xfId="5052"/>
    <cellStyle name="Separador de milhares 4 2 8" xfId="3346"/>
    <cellStyle name="Separador de milhares 4 2 8 2" xfId="5199"/>
    <cellStyle name="Separador de milhares 4 2 9" xfId="3874"/>
    <cellStyle name="Separador de milhares 4 2 9 2" xfId="5346"/>
    <cellStyle name="Separador de milhares 4 3" xfId="321"/>
    <cellStyle name="Separador de milhares 4 3 10" xfId="4339"/>
    <cellStyle name="Separador de milhares 4 3 2" xfId="676"/>
    <cellStyle name="Separador de milhares 4 3 2 2" xfId="4433"/>
    <cellStyle name="Separador de milhares 4 3 3" xfId="880"/>
    <cellStyle name="Separador de milhares 4 3 3 2" xfId="4510"/>
    <cellStyle name="Separador de milhares 4 3 4" xfId="1231"/>
    <cellStyle name="Separador de milhares 4 3 4 2" xfId="4608"/>
    <cellStyle name="Separador de milhares 4 3 5" xfId="1666"/>
    <cellStyle name="Separador de milhares 4 3 5 2" xfId="4727"/>
    <cellStyle name="Separador de milhares 4 3 6" xfId="2199"/>
    <cellStyle name="Separador de milhares 4 3 6 2" xfId="4877"/>
    <cellStyle name="Separador de milhares 4 3 7" xfId="2727"/>
    <cellStyle name="Separador de milhares 4 3 7 2" xfId="5024"/>
    <cellStyle name="Separador de milhares 4 3 8" xfId="3255"/>
    <cellStyle name="Separador de milhares 4 3 8 2" xfId="5171"/>
    <cellStyle name="Separador de milhares 4 3 9" xfId="3783"/>
    <cellStyle name="Separador de milhares 4 3 9 2" xfId="5318"/>
    <cellStyle name="Separador de milhares 4 4" xfId="4277"/>
    <cellStyle name="Separador de milhares_MODELO CÂMARA" xfId="3"/>
    <cellStyle name="Vírgula" xfId="1" builtinId="3"/>
    <cellStyle name="Vírgula 2" xfId="5"/>
    <cellStyle name="Vírgula 2 2" xfId="10"/>
    <cellStyle name="Vírgula 2 2 10" xfId="221"/>
    <cellStyle name="Vírgula 2 2 10 2" xfId="4305"/>
    <cellStyle name="Vírgula 2 2 11" xfId="4224"/>
    <cellStyle name="Vírgula 2 2 11 2" xfId="5442"/>
    <cellStyle name="Vírgula 2 2 12" xfId="4236"/>
    <cellStyle name="Vírgula 2 2 2" xfId="20"/>
    <cellStyle name="Vírgula 2 2 2 2" xfId="2017"/>
    <cellStyle name="Vírgula 2 2 2 2 2" xfId="4824"/>
    <cellStyle name="Vírgula 2 2 2 3" xfId="2549"/>
    <cellStyle name="Vírgula 2 2 2 3 2" xfId="4973"/>
    <cellStyle name="Vírgula 2 2 2 4" xfId="3077"/>
    <cellStyle name="Vírgula 2 2 2 4 2" xfId="5120"/>
    <cellStyle name="Vírgula 2 2 2 5" xfId="3605"/>
    <cellStyle name="Vírgula 2 2 2 5 2" xfId="5267"/>
    <cellStyle name="Vírgula 2 2 2 6" xfId="4133"/>
    <cellStyle name="Vírgula 2 2 2 6 2" xfId="5414"/>
    <cellStyle name="Vírgula 2 2 2 7" xfId="681"/>
    <cellStyle name="Vírgula 2 2 2 7 2" xfId="4438"/>
    <cellStyle name="Vírgula 2 2 2 8" xfId="4246"/>
    <cellStyle name="Vírgula 2 2 3" xfId="969"/>
    <cellStyle name="Vírgula 2 2 3 2" xfId="4536"/>
    <cellStyle name="Vírgula 2 2 4" xfId="1320"/>
    <cellStyle name="Vírgula 2 2 4 2" xfId="4634"/>
    <cellStyle name="Vírgula 2 2 5" xfId="1755"/>
    <cellStyle name="Vírgula 2 2 5 2" xfId="4753"/>
    <cellStyle name="Vírgula 2 2 6" xfId="2288"/>
    <cellStyle name="Vírgula 2 2 6 2" xfId="4903"/>
    <cellStyle name="Vírgula 2 2 7" xfId="2816"/>
    <cellStyle name="Vírgula 2 2 7 2" xfId="5050"/>
    <cellStyle name="Vírgula 2 2 8" xfId="3344"/>
    <cellStyle name="Vírgula 2 2 8 2" xfId="5197"/>
    <cellStyle name="Vírgula 2 2 9" xfId="3872"/>
    <cellStyle name="Vírgula 2 2 9 2" xfId="5344"/>
    <cellStyle name="Vírgula 2 3" xfId="15"/>
    <cellStyle name="Vírgula 2 3 10" xfId="318"/>
    <cellStyle name="Vírgula 2 3 10 2" xfId="4336"/>
    <cellStyle name="Vírgula 2 3 11" xfId="4241"/>
    <cellStyle name="Vírgula 2 3 2" xfId="674"/>
    <cellStyle name="Vírgula 2 3 2 2" xfId="4431"/>
    <cellStyle name="Vírgula 2 3 3" xfId="878"/>
    <cellStyle name="Vírgula 2 3 3 2" xfId="4508"/>
    <cellStyle name="Vírgula 2 3 4" xfId="1229"/>
    <cellStyle name="Vírgula 2 3 4 2" xfId="4606"/>
    <cellStyle name="Vírgula 2 3 5" xfId="1664"/>
    <cellStyle name="Vírgula 2 3 5 2" xfId="4725"/>
    <cellStyle name="Vírgula 2 3 6" xfId="2197"/>
    <cellStyle name="Vírgula 2 3 6 2" xfId="4875"/>
    <cellStyle name="Vírgula 2 3 7" xfId="2725"/>
    <cellStyle name="Vírgula 2 3 7 2" xfId="5022"/>
    <cellStyle name="Vírgula 2 3 8" xfId="3253"/>
    <cellStyle name="Vírgula 2 3 8 2" xfId="5169"/>
    <cellStyle name="Vírgula 2 3 9" xfId="3781"/>
    <cellStyle name="Vírgula 2 3 9 2" xfId="5316"/>
    <cellStyle name="Vírgula 2 4" xfId="126"/>
    <cellStyle name="Vírgula 2 4 2" xfId="4275"/>
    <cellStyle name="Vírgula 2 5" xfId="4222"/>
    <cellStyle name="Vírgula 2 5 2" xfId="5440"/>
    <cellStyle name="Vírgula 2 6" xfId="4231"/>
    <cellStyle name="Vírgula 3" xfId="8"/>
    <cellStyle name="Vírgula 3 10" xfId="132"/>
    <cellStyle name="Vírgula 3 10 2" xfId="4279"/>
    <cellStyle name="Vírgula 3 11" xfId="4223"/>
    <cellStyle name="Vírgula 3 11 2" xfId="5441"/>
    <cellStyle name="Vírgula 3 12" xfId="4234"/>
    <cellStyle name="Vírgula 3 2" xfId="18"/>
    <cellStyle name="Vírgula 3 2 2" xfId="1928"/>
    <cellStyle name="Vírgula 3 2 2 2" xfId="4798"/>
    <cellStyle name="Vírgula 3 2 3" xfId="2461"/>
    <cellStyle name="Vírgula 3 2 3 2" xfId="4948"/>
    <cellStyle name="Vírgula 3 2 4" xfId="2989"/>
    <cellStyle name="Vírgula 3 2 4 2" xfId="5095"/>
    <cellStyle name="Vírgula 3 2 5" xfId="3517"/>
    <cellStyle name="Vírgula 3 2 5 2" xfId="5242"/>
    <cellStyle name="Vírgula 3 2 6" xfId="4045"/>
    <cellStyle name="Vírgula 3 2 6 2" xfId="5389"/>
    <cellStyle name="Vírgula 3 2 7" xfId="677"/>
    <cellStyle name="Vírgula 3 2 7 2" xfId="4434"/>
    <cellStyle name="Vírgula 3 2 8" xfId="4244"/>
    <cellStyle name="Vírgula 3 3" xfId="881"/>
    <cellStyle name="Vírgula 3 3 2" xfId="4511"/>
    <cellStyle name="Vírgula 3 4" xfId="1232"/>
    <cellStyle name="Vírgula 3 4 2" xfId="4609"/>
    <cellStyle name="Vírgula 3 5" xfId="1667"/>
    <cellStyle name="Vírgula 3 5 2" xfId="4728"/>
    <cellStyle name="Vírgula 3 6" xfId="2200"/>
    <cellStyle name="Vírgula 3 6 2" xfId="4878"/>
    <cellStyle name="Vírgula 3 7" xfId="2728"/>
    <cellStyle name="Vírgula 3 7 2" xfId="5025"/>
    <cellStyle name="Vírgula 3 8" xfId="3256"/>
    <cellStyle name="Vírgula 3 8 2" xfId="5172"/>
    <cellStyle name="Vírgula 3 9" xfId="3784"/>
    <cellStyle name="Vírgula 3 9 2" xfId="5319"/>
    <cellStyle name="Vírgula 4" xfId="13"/>
    <cellStyle name="Vírgula 4 10" xfId="26"/>
    <cellStyle name="Vírgula 4 10 2" xfId="4249"/>
    <cellStyle name="Vírgula 4 11" xfId="4239"/>
    <cellStyle name="Vírgula 4 2" xfId="229"/>
    <cellStyle name="Vírgula 4 2 2" xfId="4310"/>
    <cellStyle name="Vírgula 4 3" xfId="325"/>
    <cellStyle name="Vírgula 4 3 2" xfId="790"/>
    <cellStyle name="Vírgula 4 3 2 2" xfId="4483"/>
    <cellStyle name="Vírgula 4 3 3" xfId="4341"/>
    <cellStyle name="Vírgula 4 4" xfId="1141"/>
    <cellStyle name="Vírgula 4 4 2" xfId="4581"/>
    <cellStyle name="Vírgula 4 5" xfId="1576"/>
    <cellStyle name="Vírgula 4 5 2" xfId="4700"/>
    <cellStyle name="Vírgula 4 6" xfId="2109"/>
    <cellStyle name="Vírgula 4 6 2" xfId="4850"/>
    <cellStyle name="Vírgula 4 7" xfId="2637"/>
    <cellStyle name="Vírgula 4 7 2" xfId="4997"/>
    <cellStyle name="Vírgula 4 8" xfId="3165"/>
    <cellStyle name="Vírgula 4 8 2" xfId="5144"/>
    <cellStyle name="Vírgula 4 9" xfId="3693"/>
    <cellStyle name="Vírgula 4 9 2" xfId="5291"/>
    <cellStyle name="Vírgula 5" xfId="581"/>
    <cellStyle name="Vírgula 5 2" xfId="4406"/>
    <cellStyle name="Vírgula 6" xfId="4225"/>
    <cellStyle name="Vírgula 6 2" xfId="5443"/>
    <cellStyle name="Vírgula 7" xfId="4229"/>
    <cellStyle name="Vírgula 8" xfId="5447"/>
  </cellStyles>
  <dxfs count="24"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19050</xdr:rowOff>
    </xdr:from>
    <xdr:to>
      <xdr:col>13</xdr:col>
      <xdr:colOff>588169</xdr:colOff>
      <xdr:row>1</xdr:row>
      <xdr:rowOff>76200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11266"/>
            </a:ex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69B3AF1F-C095-4A14-B4FF-2E7D9086F075}"/>
            </a:ext>
          </a:extLst>
        </xdr:cNvPr>
        <xdr:cNvSpPr/>
      </xdr:nvSpPr>
      <xdr:spPr bwMode="auto">
        <a:xfrm>
          <a:off x="19869150" y="19050"/>
          <a:ext cx="1190625" cy="3714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</xdr:row>
      <xdr:rowOff>95250</xdr:rowOff>
    </xdr:from>
    <xdr:to>
      <xdr:col>13</xdr:col>
      <xdr:colOff>597694</xdr:colOff>
      <xdr:row>3</xdr:row>
      <xdr:rowOff>190500</xdr:rowOff>
    </xdr:to>
    <xdr:sp macro="" textlink="">
      <xdr:nvSpPr>
        <xdr:cNvPr id="3" name="CommandButton2" hidden="1">
          <a:extLst>
            <a:ext uri="{63B3BB69-23CF-44E3-9099-C40C66FF867C}">
              <a14:compatExt xmlns:a14="http://schemas.microsoft.com/office/drawing/2010/main" spid="_x0000_s11267"/>
            </a:ex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447176A3-217E-484D-A638-F6CFD4D0A4F1}"/>
            </a:ext>
          </a:extLst>
        </xdr:cNvPr>
        <xdr:cNvSpPr/>
      </xdr:nvSpPr>
      <xdr:spPr bwMode="auto">
        <a:xfrm>
          <a:off x="19859625" y="409575"/>
          <a:ext cx="1200150" cy="6572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19050</xdr:rowOff>
    </xdr:from>
    <xdr:to>
      <xdr:col>9</xdr:col>
      <xdr:colOff>588168</xdr:colOff>
      <xdr:row>1</xdr:row>
      <xdr:rowOff>76200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11266"/>
            </a:ex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69B3AF1F-C095-4A14-B4FF-2E7D9086F075}"/>
            </a:ext>
          </a:extLst>
        </xdr:cNvPr>
        <xdr:cNvSpPr/>
      </xdr:nvSpPr>
      <xdr:spPr bwMode="auto">
        <a:xfrm>
          <a:off x="17554575" y="19050"/>
          <a:ext cx="1197769" cy="3714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95250</xdr:rowOff>
    </xdr:from>
    <xdr:to>
      <xdr:col>9</xdr:col>
      <xdr:colOff>597693</xdr:colOff>
      <xdr:row>3</xdr:row>
      <xdr:rowOff>190500</xdr:rowOff>
    </xdr:to>
    <xdr:sp macro="" textlink="">
      <xdr:nvSpPr>
        <xdr:cNvPr id="3" name="CommandButton2" hidden="1">
          <a:extLst>
            <a:ext uri="{63B3BB69-23CF-44E3-9099-C40C66FF867C}">
              <a14:compatExt xmlns:a14="http://schemas.microsoft.com/office/drawing/2010/main" spid="_x0000_s11267"/>
            </a:ex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447176A3-217E-484D-A638-F6CFD4D0A4F1}"/>
            </a:ext>
          </a:extLst>
        </xdr:cNvPr>
        <xdr:cNvSpPr/>
      </xdr:nvSpPr>
      <xdr:spPr bwMode="auto">
        <a:xfrm>
          <a:off x="17554575" y="409575"/>
          <a:ext cx="1207294" cy="6572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19050</xdr:rowOff>
    </xdr:from>
    <xdr:to>
      <xdr:col>11</xdr:col>
      <xdr:colOff>588168</xdr:colOff>
      <xdr:row>1</xdr:row>
      <xdr:rowOff>76200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11266"/>
            </a:ex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69B3AF1F-C095-4A14-B4FF-2E7D9086F075}"/>
            </a:ext>
          </a:extLst>
        </xdr:cNvPr>
        <xdr:cNvSpPr/>
      </xdr:nvSpPr>
      <xdr:spPr bwMode="auto">
        <a:xfrm>
          <a:off x="17554575" y="19050"/>
          <a:ext cx="1197769" cy="3714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95250</xdr:rowOff>
    </xdr:from>
    <xdr:to>
      <xdr:col>11</xdr:col>
      <xdr:colOff>597693</xdr:colOff>
      <xdr:row>3</xdr:row>
      <xdr:rowOff>190500</xdr:rowOff>
    </xdr:to>
    <xdr:sp macro="" textlink="">
      <xdr:nvSpPr>
        <xdr:cNvPr id="3" name="CommandButton2" hidden="1">
          <a:extLst>
            <a:ext uri="{63B3BB69-23CF-44E3-9099-C40C66FF867C}">
              <a14:compatExt xmlns:a14="http://schemas.microsoft.com/office/drawing/2010/main" spid="_x0000_s11267"/>
            </a:ex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447176A3-217E-484D-A638-F6CFD4D0A4F1}"/>
            </a:ext>
          </a:extLst>
        </xdr:cNvPr>
        <xdr:cNvSpPr/>
      </xdr:nvSpPr>
      <xdr:spPr bwMode="auto">
        <a:xfrm>
          <a:off x="17554575" y="409575"/>
          <a:ext cx="1207294" cy="6572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19050</xdr:rowOff>
    </xdr:from>
    <xdr:to>
      <xdr:col>9</xdr:col>
      <xdr:colOff>588168</xdr:colOff>
      <xdr:row>1</xdr:row>
      <xdr:rowOff>76200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11266"/>
            </a:ex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69B3AF1F-C095-4A14-B4FF-2E7D9086F075}"/>
            </a:ext>
          </a:extLst>
        </xdr:cNvPr>
        <xdr:cNvSpPr/>
      </xdr:nvSpPr>
      <xdr:spPr bwMode="auto">
        <a:xfrm>
          <a:off x="17554575" y="19050"/>
          <a:ext cx="1197769" cy="3714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95250</xdr:rowOff>
    </xdr:from>
    <xdr:to>
      <xdr:col>9</xdr:col>
      <xdr:colOff>597693</xdr:colOff>
      <xdr:row>3</xdr:row>
      <xdr:rowOff>190500</xdr:rowOff>
    </xdr:to>
    <xdr:sp macro="" textlink="">
      <xdr:nvSpPr>
        <xdr:cNvPr id="3" name="CommandButton2" hidden="1">
          <a:extLst>
            <a:ext uri="{63B3BB69-23CF-44E3-9099-C40C66FF867C}">
              <a14:compatExt xmlns:a14="http://schemas.microsoft.com/office/drawing/2010/main" spid="_x0000_s11267"/>
            </a:ex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447176A3-217E-484D-A638-F6CFD4D0A4F1}"/>
            </a:ext>
          </a:extLst>
        </xdr:cNvPr>
        <xdr:cNvSpPr/>
      </xdr:nvSpPr>
      <xdr:spPr bwMode="auto">
        <a:xfrm>
          <a:off x="17554575" y="409575"/>
          <a:ext cx="1207294" cy="6572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19050</xdr:rowOff>
    </xdr:from>
    <xdr:to>
      <xdr:col>13</xdr:col>
      <xdr:colOff>588169</xdr:colOff>
      <xdr:row>1</xdr:row>
      <xdr:rowOff>76200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11266"/>
            </a:ex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69B3AF1F-C095-4A14-B4FF-2E7D9086F075}"/>
            </a:ext>
          </a:extLst>
        </xdr:cNvPr>
        <xdr:cNvSpPr/>
      </xdr:nvSpPr>
      <xdr:spPr bwMode="auto">
        <a:xfrm>
          <a:off x="17554575" y="19050"/>
          <a:ext cx="1197769" cy="3714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</xdr:row>
      <xdr:rowOff>95250</xdr:rowOff>
    </xdr:from>
    <xdr:to>
      <xdr:col>13</xdr:col>
      <xdr:colOff>597694</xdr:colOff>
      <xdr:row>3</xdr:row>
      <xdr:rowOff>190500</xdr:rowOff>
    </xdr:to>
    <xdr:sp macro="" textlink="">
      <xdr:nvSpPr>
        <xdr:cNvPr id="3" name="CommandButton2" hidden="1">
          <a:extLst>
            <a:ext uri="{63B3BB69-23CF-44E3-9099-C40C66FF867C}">
              <a14:compatExt xmlns:a14="http://schemas.microsoft.com/office/drawing/2010/main" spid="_x0000_s11267"/>
            </a:ex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447176A3-217E-484D-A638-F6CFD4D0A4F1}"/>
            </a:ext>
          </a:extLst>
        </xdr:cNvPr>
        <xdr:cNvSpPr/>
      </xdr:nvSpPr>
      <xdr:spPr bwMode="auto">
        <a:xfrm>
          <a:off x="17554575" y="409575"/>
          <a:ext cx="1207294" cy="6572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 filterMode="1">
    <pageSetUpPr fitToPage="1"/>
  </sheetPr>
  <dimension ref="A1:L296"/>
  <sheetViews>
    <sheetView zoomScale="80" zoomScaleNormal="80" workbookViewId="0">
      <pane ySplit="5" topLeftCell="A6" activePane="bottomLeft" state="frozen"/>
      <selection pane="bottomLeft" activeCell="H302" sqref="H302"/>
    </sheetView>
  </sheetViews>
  <sheetFormatPr defaultRowHeight="15" x14ac:dyDescent="0.25"/>
  <cols>
    <col min="1" max="1" width="14.7109375" style="35" customWidth="1"/>
    <col min="2" max="2" width="80.7109375" style="41" customWidth="1"/>
    <col min="3" max="3" width="18" style="2" hidden="1" customWidth="1"/>
    <col min="4" max="5" width="15.7109375" customWidth="1"/>
    <col min="6" max="6" width="19.140625" bestFit="1" customWidth="1"/>
    <col min="7" max="7" width="15.7109375" customWidth="1"/>
    <col min="8" max="8" width="18.7109375" customWidth="1"/>
    <col min="9" max="12" width="20.7109375" customWidth="1"/>
  </cols>
  <sheetData>
    <row r="1" spans="1:12" ht="24.95" customHeight="1" x14ac:dyDescent="0.25">
      <c r="A1" s="29" t="s">
        <v>565</v>
      </c>
      <c r="B1" s="37"/>
      <c r="C1" s="17"/>
      <c r="D1" s="3"/>
      <c r="E1" s="3"/>
      <c r="F1" s="3"/>
      <c r="G1" s="3"/>
      <c r="H1" s="3"/>
      <c r="I1" s="3"/>
      <c r="J1" s="3"/>
      <c r="K1" s="3"/>
      <c r="L1" s="3"/>
    </row>
    <row r="2" spans="1:12" ht="24.95" customHeight="1" x14ac:dyDescent="0.25">
      <c r="A2" s="30" t="s">
        <v>14</v>
      </c>
      <c r="B2" s="38"/>
      <c r="C2" s="18"/>
      <c r="D2" s="4"/>
      <c r="E2" s="4"/>
      <c r="F2" s="4"/>
      <c r="G2" s="4"/>
      <c r="H2" s="4"/>
      <c r="I2" s="4"/>
      <c r="J2" s="4"/>
      <c r="K2" s="4"/>
      <c r="L2" s="4"/>
    </row>
    <row r="3" spans="1:12" ht="20.100000000000001" customHeight="1" x14ac:dyDescent="0.25">
      <c r="A3" s="31"/>
      <c r="B3" s="31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8" customHeight="1" thickBot="1" x14ac:dyDescent="0.3">
      <c r="A4" s="32"/>
      <c r="B4" s="39"/>
      <c r="C4" s="6"/>
      <c r="D4" s="7"/>
      <c r="E4" s="7"/>
      <c r="F4" s="7"/>
      <c r="G4" s="7"/>
      <c r="H4" s="7"/>
      <c r="I4" s="8"/>
      <c r="J4" s="8"/>
      <c r="K4" s="44"/>
      <c r="L4" s="19"/>
    </row>
    <row r="5" spans="1:12" ht="60" customHeight="1" x14ac:dyDescent="0.25">
      <c r="A5" s="57" t="s">
        <v>0</v>
      </c>
      <c r="B5" s="58" t="s">
        <v>1</v>
      </c>
      <c r="C5" s="9" t="s">
        <v>562</v>
      </c>
      <c r="D5" s="63" t="s">
        <v>2</v>
      </c>
      <c r="E5" s="64" t="s">
        <v>15</v>
      </c>
      <c r="F5" s="64" t="s">
        <v>566</v>
      </c>
      <c r="G5" s="64" t="s">
        <v>568</v>
      </c>
      <c r="H5" s="64" t="s">
        <v>567</v>
      </c>
      <c r="I5" s="65" t="s">
        <v>592</v>
      </c>
      <c r="J5" s="65" t="s">
        <v>593</v>
      </c>
      <c r="K5" s="63" t="s">
        <v>569</v>
      </c>
      <c r="L5" s="66" t="s">
        <v>573</v>
      </c>
    </row>
    <row r="6" spans="1:12" x14ac:dyDescent="0.25">
      <c r="A6" s="59" t="s">
        <v>570</v>
      </c>
      <c r="B6" s="60"/>
      <c r="C6" s="27"/>
      <c r="D6" s="67"/>
      <c r="E6" s="68"/>
      <c r="F6" s="68"/>
      <c r="G6" s="68"/>
      <c r="H6" s="68"/>
      <c r="I6" s="69"/>
      <c r="J6" s="43">
        <f>SUBTOTAL(109,J7:J8)</f>
        <v>86227.95</v>
      </c>
      <c r="K6" s="70"/>
      <c r="L6" s="71"/>
    </row>
    <row r="7" spans="1:12" x14ac:dyDescent="0.25">
      <c r="A7" s="61" t="s">
        <v>545</v>
      </c>
      <c r="B7" s="62" t="s">
        <v>546</v>
      </c>
      <c r="C7" s="25" t="s">
        <v>563</v>
      </c>
      <c r="D7" s="72" t="s">
        <v>547</v>
      </c>
      <c r="E7" s="72">
        <v>180</v>
      </c>
      <c r="F7" s="85">
        <v>0.75</v>
      </c>
      <c r="G7" s="72"/>
      <c r="H7" s="72"/>
      <c r="I7" s="82">
        <v>521.66999999999996</v>
      </c>
      <c r="J7" s="21">
        <f>IF(ISNUMBER(I7),F7*E7*I7,"")</f>
        <v>70425.45</v>
      </c>
      <c r="K7" s="26"/>
      <c r="L7" s="49"/>
    </row>
    <row r="8" spans="1:12" x14ac:dyDescent="0.25">
      <c r="A8" s="61" t="s">
        <v>16</v>
      </c>
      <c r="B8" s="62" t="s">
        <v>17</v>
      </c>
      <c r="C8" s="25" t="s">
        <v>563</v>
      </c>
      <c r="D8" s="72" t="s">
        <v>4</v>
      </c>
      <c r="E8" s="72">
        <v>70</v>
      </c>
      <c r="F8" s="85">
        <v>0.75</v>
      </c>
      <c r="G8" s="72"/>
      <c r="H8" s="72"/>
      <c r="I8" s="82">
        <v>301</v>
      </c>
      <c r="J8" s="21">
        <f>IF(ISNUMBER(I8),F8*E8*I8,"")</f>
        <v>15802.5</v>
      </c>
      <c r="K8" s="26"/>
      <c r="L8" s="49"/>
    </row>
    <row r="9" spans="1:12" x14ac:dyDescent="0.25">
      <c r="A9" s="59" t="s">
        <v>571</v>
      </c>
      <c r="B9" s="60"/>
      <c r="C9" s="27"/>
      <c r="D9" s="67"/>
      <c r="E9" s="68"/>
      <c r="F9" s="86"/>
      <c r="G9" s="68"/>
      <c r="H9" s="68"/>
      <c r="I9" s="69"/>
      <c r="J9" s="69"/>
      <c r="K9" s="43">
        <f t="shared" ref="K9:L9" si="0">SUBTOTAL(109,K10:K11)</f>
        <v>22.85</v>
      </c>
      <c r="L9" s="50">
        <f t="shared" si="0"/>
        <v>274.20000000000005</v>
      </c>
    </row>
    <row r="10" spans="1:12" x14ac:dyDescent="0.25">
      <c r="A10" s="61" t="s">
        <v>548</v>
      </c>
      <c r="B10" s="62" t="s">
        <v>549</v>
      </c>
      <c r="C10" s="25" t="s">
        <v>586</v>
      </c>
      <c r="D10" s="72" t="s">
        <v>4</v>
      </c>
      <c r="E10" s="72">
        <v>1</v>
      </c>
      <c r="F10" s="85">
        <v>1</v>
      </c>
      <c r="G10" s="72">
        <v>5</v>
      </c>
      <c r="H10" s="22">
        <v>1.67E-2</v>
      </c>
      <c r="I10" s="82">
        <v>1368.06</v>
      </c>
      <c r="J10" s="21"/>
      <c r="K10" s="26">
        <f>ROUND(E10*F10*H10*I10,2)</f>
        <v>22.85</v>
      </c>
      <c r="L10" s="49">
        <f>K10*12</f>
        <v>274.20000000000005</v>
      </c>
    </row>
    <row r="11" spans="1:12" x14ac:dyDescent="0.25">
      <c r="A11" s="59" t="s">
        <v>572</v>
      </c>
      <c r="B11" s="60"/>
      <c r="C11" s="27"/>
      <c r="D11" s="67"/>
      <c r="E11" s="68"/>
      <c r="F11" s="86"/>
      <c r="G11" s="68"/>
      <c r="H11" s="68"/>
      <c r="I11" s="69"/>
      <c r="J11" s="43">
        <f>SUBTOTAL(109,J12:J203)</f>
        <v>401048.32351349981</v>
      </c>
      <c r="K11" s="70"/>
      <c r="L11" s="71"/>
    </row>
    <row r="12" spans="1:12" x14ac:dyDescent="0.25">
      <c r="A12" s="61" t="s">
        <v>18</v>
      </c>
      <c r="B12" s="62" t="s">
        <v>19</v>
      </c>
      <c r="C12" s="25" t="s">
        <v>564</v>
      </c>
      <c r="D12" s="72" t="s">
        <v>585</v>
      </c>
      <c r="E12" s="72">
        <v>80</v>
      </c>
      <c r="F12" s="85">
        <v>0.19500000000000001</v>
      </c>
      <c r="G12" s="72"/>
      <c r="H12" s="72"/>
      <c r="I12" s="82">
        <v>11.05</v>
      </c>
      <c r="J12" s="21">
        <f>IF(ISNUMBER(I12),F12*E12*I12,"")</f>
        <v>172.38000000000002</v>
      </c>
      <c r="K12" s="26"/>
      <c r="L12" s="49"/>
    </row>
    <row r="13" spans="1:12" x14ac:dyDescent="0.25">
      <c r="A13" s="61" t="s">
        <v>20</v>
      </c>
      <c r="B13" s="62" t="s">
        <v>21</v>
      </c>
      <c r="C13" s="25" t="s">
        <v>564</v>
      </c>
      <c r="D13" s="72" t="s">
        <v>22</v>
      </c>
      <c r="E13" s="72">
        <v>48</v>
      </c>
      <c r="F13" s="85">
        <v>0.19500000000000001</v>
      </c>
      <c r="G13" s="72"/>
      <c r="H13" s="72"/>
      <c r="I13" s="82">
        <v>29.54</v>
      </c>
      <c r="J13" s="21">
        <f>IF(ISNUMBER(I13),F13*E13*I13,"")</f>
        <v>276.49439999999998</v>
      </c>
      <c r="K13" s="26"/>
      <c r="L13" s="49"/>
    </row>
    <row r="14" spans="1:12" x14ac:dyDescent="0.25">
      <c r="A14" s="61" t="s">
        <v>23</v>
      </c>
      <c r="B14" s="62" t="s">
        <v>24</v>
      </c>
      <c r="C14" s="25" t="s">
        <v>564</v>
      </c>
      <c r="D14" s="72" t="s">
        <v>584</v>
      </c>
      <c r="E14" s="72">
        <v>25</v>
      </c>
      <c r="F14" s="85">
        <v>0.19500000000000001</v>
      </c>
      <c r="G14" s="72"/>
      <c r="H14" s="72"/>
      <c r="I14" s="82">
        <v>13.67</v>
      </c>
      <c r="J14" s="21">
        <f>IF(ISNUMBER(I14),F14*E14*I14,"")</f>
        <v>66.641249999999999</v>
      </c>
      <c r="K14" s="26"/>
      <c r="L14" s="49"/>
    </row>
    <row r="15" spans="1:12" x14ac:dyDescent="0.25">
      <c r="A15" s="61" t="s">
        <v>25</v>
      </c>
      <c r="B15" s="62" t="s">
        <v>26</v>
      </c>
      <c r="C15" s="25" t="s">
        <v>564</v>
      </c>
      <c r="D15" s="72" t="s">
        <v>5</v>
      </c>
      <c r="E15" s="72">
        <v>30</v>
      </c>
      <c r="F15" s="85">
        <v>0.19500000000000001</v>
      </c>
      <c r="G15" s="72"/>
      <c r="H15" s="72"/>
      <c r="I15" s="82">
        <v>14.41</v>
      </c>
      <c r="J15" s="21">
        <f>IF(ISNUMBER(I15),F15*E15*I15,"")</f>
        <v>84.298500000000004</v>
      </c>
      <c r="K15" s="26"/>
      <c r="L15" s="49"/>
    </row>
    <row r="16" spans="1:12" x14ac:dyDescent="0.25">
      <c r="A16" s="61" t="s">
        <v>27</v>
      </c>
      <c r="B16" s="62" t="s">
        <v>28</v>
      </c>
      <c r="C16" s="25" t="s">
        <v>564</v>
      </c>
      <c r="D16" s="72" t="s">
        <v>5</v>
      </c>
      <c r="E16" s="72">
        <v>160</v>
      </c>
      <c r="F16" s="85">
        <v>0.19500000000000001</v>
      </c>
      <c r="G16" s="72"/>
      <c r="H16" s="72"/>
      <c r="I16" s="82">
        <v>27.02</v>
      </c>
      <c r="J16" s="21">
        <f>IF(ISNUMBER(I16),F16*E16*I16,"")</f>
        <v>843.02400000000011</v>
      </c>
      <c r="K16" s="26"/>
      <c r="L16" s="49"/>
    </row>
    <row r="17" spans="1:12" x14ac:dyDescent="0.25">
      <c r="A17" s="61" t="s">
        <v>29</v>
      </c>
      <c r="B17" s="62" t="s">
        <v>30</v>
      </c>
      <c r="C17" s="25" t="s">
        <v>564</v>
      </c>
      <c r="D17" s="72" t="s">
        <v>31</v>
      </c>
      <c r="E17" s="72">
        <v>45</v>
      </c>
      <c r="F17" s="85">
        <v>0.19500000000000001</v>
      </c>
      <c r="G17" s="72"/>
      <c r="H17" s="72"/>
      <c r="I17" s="82">
        <v>17.079999999999998</v>
      </c>
      <c r="J17" s="21">
        <f>IF(ISNUMBER(I17),F17*E17*I17,"")</f>
        <v>149.87699999999998</v>
      </c>
      <c r="K17" s="26"/>
      <c r="L17" s="49"/>
    </row>
    <row r="18" spans="1:12" x14ac:dyDescent="0.25">
      <c r="A18" s="61" t="s">
        <v>32</v>
      </c>
      <c r="B18" s="62" t="s">
        <v>33</v>
      </c>
      <c r="C18" s="25" t="s">
        <v>564</v>
      </c>
      <c r="D18" s="72" t="s">
        <v>22</v>
      </c>
      <c r="E18" s="72">
        <v>700</v>
      </c>
      <c r="F18" s="85">
        <v>0.19500000000000001</v>
      </c>
      <c r="G18" s="72"/>
      <c r="H18" s="72"/>
      <c r="I18" s="82">
        <v>14.478</v>
      </c>
      <c r="J18" s="21">
        <f>IF(ISNUMBER(I18),F18*E18*I18,"")</f>
        <v>1976.2470000000001</v>
      </c>
      <c r="K18" s="26"/>
      <c r="L18" s="49"/>
    </row>
    <row r="19" spans="1:12" x14ac:dyDescent="0.25">
      <c r="A19" s="61" t="s">
        <v>34</v>
      </c>
      <c r="B19" s="62" t="s">
        <v>35</v>
      </c>
      <c r="C19" s="25" t="s">
        <v>564</v>
      </c>
      <c r="D19" s="72" t="s">
        <v>13</v>
      </c>
      <c r="E19" s="72">
        <v>100</v>
      </c>
      <c r="F19" s="85">
        <v>0.19500000000000001</v>
      </c>
      <c r="G19" s="72"/>
      <c r="H19" s="72"/>
      <c r="I19" s="82">
        <v>152.43</v>
      </c>
      <c r="J19" s="21">
        <f>IF(ISNUMBER(I19),F19*E19*I19,"")</f>
        <v>2972.3850000000002</v>
      </c>
      <c r="K19" s="26"/>
      <c r="L19" s="49"/>
    </row>
    <row r="20" spans="1:12" x14ac:dyDescent="0.25">
      <c r="A20" s="61" t="s">
        <v>36</v>
      </c>
      <c r="B20" s="62" t="s">
        <v>37</v>
      </c>
      <c r="C20" s="25" t="s">
        <v>564</v>
      </c>
      <c r="D20" s="72" t="s">
        <v>5</v>
      </c>
      <c r="E20" s="72">
        <v>60</v>
      </c>
      <c r="F20" s="85">
        <v>0.19500000000000001</v>
      </c>
      <c r="G20" s="72"/>
      <c r="H20" s="72"/>
      <c r="I20" s="82">
        <v>65.27</v>
      </c>
      <c r="J20" s="21">
        <f>IF(ISNUMBER(I20),F20*E20*I20,"")</f>
        <v>763.65899999999999</v>
      </c>
      <c r="K20" s="26"/>
      <c r="L20" s="49"/>
    </row>
    <row r="21" spans="1:12" x14ac:dyDescent="0.25">
      <c r="A21" s="61" t="s">
        <v>38</v>
      </c>
      <c r="B21" s="62" t="s">
        <v>39</v>
      </c>
      <c r="C21" s="25" t="s">
        <v>564</v>
      </c>
      <c r="D21" s="72" t="s">
        <v>6</v>
      </c>
      <c r="E21" s="72">
        <v>7500</v>
      </c>
      <c r="F21" s="85">
        <v>0.19500000000000001</v>
      </c>
      <c r="G21" s="72"/>
      <c r="H21" s="72"/>
      <c r="I21" s="82">
        <v>0.43</v>
      </c>
      <c r="J21" s="21">
        <f>IF(ISNUMBER(I21),F21*E21*I21,"")</f>
        <v>628.875</v>
      </c>
      <c r="K21" s="26"/>
      <c r="L21" s="49"/>
    </row>
    <row r="22" spans="1:12" x14ac:dyDescent="0.25">
      <c r="A22" s="61" t="s">
        <v>40</v>
      </c>
      <c r="B22" s="62" t="s">
        <v>41</v>
      </c>
      <c r="C22" s="25" t="s">
        <v>564</v>
      </c>
      <c r="D22" s="72" t="s">
        <v>6</v>
      </c>
      <c r="E22" s="72">
        <v>5000</v>
      </c>
      <c r="F22" s="85">
        <v>0.19500000000000001</v>
      </c>
      <c r="G22" s="72"/>
      <c r="H22" s="72"/>
      <c r="I22" s="82">
        <v>0.73</v>
      </c>
      <c r="J22" s="21">
        <f>IF(ISNUMBER(I22),F22*E22*I22,"")</f>
        <v>711.75</v>
      </c>
      <c r="K22" s="26"/>
      <c r="L22" s="49"/>
    </row>
    <row r="23" spans="1:12" x14ac:dyDescent="0.25">
      <c r="A23" s="61" t="s">
        <v>42</v>
      </c>
      <c r="B23" s="62" t="s">
        <v>43</v>
      </c>
      <c r="C23" s="25" t="s">
        <v>564</v>
      </c>
      <c r="D23" s="72" t="s">
        <v>6</v>
      </c>
      <c r="E23" s="72">
        <v>18000</v>
      </c>
      <c r="F23" s="85">
        <v>0.19500000000000001</v>
      </c>
      <c r="G23" s="72"/>
      <c r="H23" s="72"/>
      <c r="I23" s="82">
        <v>2.15</v>
      </c>
      <c r="J23" s="21">
        <f>IF(ISNUMBER(I23),F23*E23*I23,"")</f>
        <v>7546.5</v>
      </c>
      <c r="K23" s="26"/>
      <c r="L23" s="49"/>
    </row>
    <row r="24" spans="1:12" x14ac:dyDescent="0.25">
      <c r="A24" s="61" t="s">
        <v>44</v>
      </c>
      <c r="B24" s="62" t="s">
        <v>45</v>
      </c>
      <c r="C24" s="25" t="s">
        <v>564</v>
      </c>
      <c r="D24" s="72" t="s">
        <v>6</v>
      </c>
      <c r="E24" s="72">
        <v>1500</v>
      </c>
      <c r="F24" s="85">
        <v>0.19500000000000001</v>
      </c>
      <c r="G24" s="72"/>
      <c r="H24" s="72"/>
      <c r="I24" s="82">
        <v>0.74</v>
      </c>
      <c r="J24" s="21">
        <f>IF(ISNUMBER(I24),F24*E24*I24,"")</f>
        <v>216.45</v>
      </c>
      <c r="K24" s="26"/>
      <c r="L24" s="49"/>
    </row>
    <row r="25" spans="1:12" x14ac:dyDescent="0.25">
      <c r="A25" s="61" t="s">
        <v>46</v>
      </c>
      <c r="B25" s="62" t="s">
        <v>47</v>
      </c>
      <c r="C25" s="25" t="s">
        <v>564</v>
      </c>
      <c r="D25" s="72" t="s">
        <v>4</v>
      </c>
      <c r="E25" s="72">
        <v>800</v>
      </c>
      <c r="F25" s="85">
        <v>0.19500000000000001</v>
      </c>
      <c r="G25" s="72"/>
      <c r="H25" s="72"/>
      <c r="I25" s="82">
        <v>0.1</v>
      </c>
      <c r="J25" s="21">
        <f>IF(ISNUMBER(I25),F25*E25*I25,"")</f>
        <v>15.600000000000001</v>
      </c>
      <c r="K25" s="26"/>
      <c r="L25" s="49"/>
    </row>
    <row r="26" spans="1:12" x14ac:dyDescent="0.25">
      <c r="A26" s="61" t="s">
        <v>48</v>
      </c>
      <c r="B26" s="62" t="s">
        <v>49</v>
      </c>
      <c r="C26" s="25" t="s">
        <v>564</v>
      </c>
      <c r="D26" s="72" t="s">
        <v>4</v>
      </c>
      <c r="E26" s="72">
        <v>250</v>
      </c>
      <c r="F26" s="85">
        <v>0.19500000000000001</v>
      </c>
      <c r="G26" s="72"/>
      <c r="H26" s="72"/>
      <c r="I26" s="82">
        <v>16.12</v>
      </c>
      <c r="J26" s="21">
        <f>IF(ISNUMBER(I26),F26*E26*I26,"")</f>
        <v>785.85</v>
      </c>
      <c r="K26" s="26"/>
      <c r="L26" s="49"/>
    </row>
    <row r="27" spans="1:12" x14ac:dyDescent="0.25">
      <c r="A27" s="61" t="s">
        <v>50</v>
      </c>
      <c r="B27" s="62" t="s">
        <v>51</v>
      </c>
      <c r="C27" s="25" t="s">
        <v>564</v>
      </c>
      <c r="D27" s="72" t="s">
        <v>4</v>
      </c>
      <c r="E27" s="72">
        <v>180</v>
      </c>
      <c r="F27" s="85">
        <v>0.19500000000000001</v>
      </c>
      <c r="G27" s="72"/>
      <c r="H27" s="72"/>
      <c r="I27" s="82">
        <v>24.55</v>
      </c>
      <c r="J27" s="21">
        <f>IF(ISNUMBER(I27),F27*E27*I27,"")</f>
        <v>861.70500000000004</v>
      </c>
      <c r="K27" s="26"/>
      <c r="L27" s="49"/>
    </row>
    <row r="28" spans="1:12" x14ac:dyDescent="0.25">
      <c r="A28" s="61" t="s">
        <v>52</v>
      </c>
      <c r="B28" s="62" t="s">
        <v>53</v>
      </c>
      <c r="C28" s="25" t="s">
        <v>564</v>
      </c>
      <c r="D28" s="72" t="s">
        <v>4</v>
      </c>
      <c r="E28" s="72">
        <v>50</v>
      </c>
      <c r="F28" s="85">
        <v>0.19500000000000001</v>
      </c>
      <c r="G28" s="72"/>
      <c r="H28" s="72"/>
      <c r="I28" s="82">
        <v>18.649999999999999</v>
      </c>
      <c r="J28" s="21">
        <f>IF(ISNUMBER(I28),F28*E28*I28,"")</f>
        <v>181.83749999999998</v>
      </c>
      <c r="K28" s="26"/>
      <c r="L28" s="49"/>
    </row>
    <row r="29" spans="1:12" x14ac:dyDescent="0.25">
      <c r="A29" s="61" t="s">
        <v>54</v>
      </c>
      <c r="B29" s="62" t="s">
        <v>55</v>
      </c>
      <c r="C29" s="25" t="s">
        <v>564</v>
      </c>
      <c r="D29" s="72" t="s">
        <v>6</v>
      </c>
      <c r="E29" s="72">
        <v>400</v>
      </c>
      <c r="F29" s="85">
        <v>0.19500000000000001</v>
      </c>
      <c r="G29" s="72"/>
      <c r="H29" s="72"/>
      <c r="I29" s="82">
        <v>0.94</v>
      </c>
      <c r="J29" s="21">
        <f>IF(ISNUMBER(I29),F29*E29*I29,"")</f>
        <v>73.319999999999993</v>
      </c>
      <c r="K29" s="26"/>
      <c r="L29" s="49"/>
    </row>
    <row r="30" spans="1:12" x14ac:dyDescent="0.25">
      <c r="A30" s="61" t="s">
        <v>56</v>
      </c>
      <c r="B30" s="62" t="s">
        <v>57</v>
      </c>
      <c r="C30" s="25" t="s">
        <v>564</v>
      </c>
      <c r="D30" s="72" t="s">
        <v>6</v>
      </c>
      <c r="E30" s="72">
        <v>400</v>
      </c>
      <c r="F30" s="85">
        <v>0.19500000000000001</v>
      </c>
      <c r="G30" s="72"/>
      <c r="H30" s="72"/>
      <c r="I30" s="82">
        <v>0.15</v>
      </c>
      <c r="J30" s="21">
        <f>IF(ISNUMBER(I30),F30*E30*I30,"")</f>
        <v>11.7</v>
      </c>
      <c r="K30" s="26"/>
      <c r="L30" s="49"/>
    </row>
    <row r="31" spans="1:12" x14ac:dyDescent="0.25">
      <c r="A31" s="61" t="s">
        <v>58</v>
      </c>
      <c r="B31" s="62" t="s">
        <v>59</v>
      </c>
      <c r="C31" s="25" t="s">
        <v>564</v>
      </c>
      <c r="D31" s="72" t="s">
        <v>4</v>
      </c>
      <c r="E31" s="72">
        <v>100</v>
      </c>
      <c r="F31" s="85">
        <v>0.19500000000000001</v>
      </c>
      <c r="G31" s="72"/>
      <c r="H31" s="72"/>
      <c r="I31" s="82">
        <v>5</v>
      </c>
      <c r="J31" s="21">
        <f>IF(ISNUMBER(I31),F31*E31*I31,"")</f>
        <v>97.5</v>
      </c>
      <c r="K31" s="26"/>
      <c r="L31" s="49"/>
    </row>
    <row r="32" spans="1:12" x14ac:dyDescent="0.25">
      <c r="A32" s="61" t="s">
        <v>60</v>
      </c>
      <c r="B32" s="62" t="s">
        <v>61</v>
      </c>
      <c r="C32" s="25" t="s">
        <v>564</v>
      </c>
      <c r="D32" s="72" t="s">
        <v>6</v>
      </c>
      <c r="E32" s="72">
        <v>2000</v>
      </c>
      <c r="F32" s="85">
        <v>0.19500000000000001</v>
      </c>
      <c r="G32" s="72"/>
      <c r="H32" s="72"/>
      <c r="I32" s="82">
        <v>2.14</v>
      </c>
      <c r="J32" s="21">
        <f>IF(ISNUMBER(I32),F32*E32*I32,"")</f>
        <v>834.6</v>
      </c>
      <c r="K32" s="26"/>
      <c r="L32" s="49"/>
    </row>
    <row r="33" spans="1:12" x14ac:dyDescent="0.25">
      <c r="A33" s="61" t="s">
        <v>62</v>
      </c>
      <c r="B33" s="62" t="s">
        <v>63</v>
      </c>
      <c r="C33" s="25" t="s">
        <v>564</v>
      </c>
      <c r="D33" s="72" t="s">
        <v>4</v>
      </c>
      <c r="E33" s="72">
        <v>2000</v>
      </c>
      <c r="F33" s="85">
        <v>0.19500000000000001</v>
      </c>
      <c r="G33" s="72"/>
      <c r="H33" s="72"/>
      <c r="I33" s="82">
        <v>2</v>
      </c>
      <c r="J33" s="21">
        <f>IF(ISNUMBER(I33),F33*E33*I33,"")</f>
        <v>780</v>
      </c>
      <c r="K33" s="26"/>
      <c r="L33" s="49"/>
    </row>
    <row r="34" spans="1:12" hidden="1" x14ac:dyDescent="0.25">
      <c r="A34" s="28" t="s">
        <v>64</v>
      </c>
      <c r="B34" s="36" t="s">
        <v>65</v>
      </c>
      <c r="C34" s="25" t="s">
        <v>564</v>
      </c>
      <c r="D34" s="10" t="s">
        <v>4</v>
      </c>
      <c r="E34" s="10">
        <v>0</v>
      </c>
      <c r="F34" s="10">
        <v>0.2</v>
      </c>
      <c r="G34" s="10"/>
      <c r="H34" s="10"/>
      <c r="I34" s="20">
        <v>0.22</v>
      </c>
      <c r="J34" s="21">
        <f>IF(ISNUMBER(I34),F34*E34*I34,"")</f>
        <v>0</v>
      </c>
      <c r="K34" s="26"/>
      <c r="L34" s="49"/>
    </row>
    <row r="35" spans="1:12" x14ac:dyDescent="0.25">
      <c r="A35" s="61" t="s">
        <v>66</v>
      </c>
      <c r="B35" s="62" t="s">
        <v>67</v>
      </c>
      <c r="C35" s="25" t="s">
        <v>564</v>
      </c>
      <c r="D35" s="72" t="s">
        <v>4</v>
      </c>
      <c r="E35" s="72">
        <v>4500</v>
      </c>
      <c r="F35" s="85">
        <v>0.19500000000000001</v>
      </c>
      <c r="G35" s="72"/>
      <c r="H35" s="72"/>
      <c r="I35" s="82">
        <v>0.25</v>
      </c>
      <c r="J35" s="21">
        <f>IF(ISNUMBER(I35),F35*E35*I35,"")</f>
        <v>219.375</v>
      </c>
      <c r="K35" s="26"/>
      <c r="L35" s="49"/>
    </row>
    <row r="36" spans="1:12" x14ac:dyDescent="0.25">
      <c r="A36" s="61" t="s">
        <v>68</v>
      </c>
      <c r="B36" s="62" t="s">
        <v>69</v>
      </c>
      <c r="C36" s="25" t="s">
        <v>564</v>
      </c>
      <c r="D36" s="72" t="s">
        <v>4</v>
      </c>
      <c r="E36" s="72">
        <v>700</v>
      </c>
      <c r="F36" s="85">
        <v>0.19500000000000001</v>
      </c>
      <c r="G36" s="72"/>
      <c r="H36" s="72"/>
      <c r="I36" s="82">
        <v>16.568000000000001</v>
      </c>
      <c r="J36" s="21">
        <f>IF(ISNUMBER(I36),F36*E36*I36,"")</f>
        <v>2261.5320000000002</v>
      </c>
      <c r="K36" s="26"/>
      <c r="L36" s="49"/>
    </row>
    <row r="37" spans="1:12" x14ac:dyDescent="0.25">
      <c r="A37" s="61" t="s">
        <v>70</v>
      </c>
      <c r="B37" s="62" t="s">
        <v>71</v>
      </c>
      <c r="C37" s="25" t="s">
        <v>564</v>
      </c>
      <c r="D37" s="72" t="s">
        <v>4</v>
      </c>
      <c r="E37" s="72">
        <v>2500</v>
      </c>
      <c r="F37" s="85">
        <v>0.19500000000000001</v>
      </c>
      <c r="G37" s="72"/>
      <c r="H37" s="72"/>
      <c r="I37" s="82">
        <v>3.86</v>
      </c>
      <c r="J37" s="21">
        <f>IF(ISNUMBER(I37),F37*E37*I37,"")</f>
        <v>1881.75</v>
      </c>
      <c r="K37" s="26"/>
      <c r="L37" s="49"/>
    </row>
    <row r="38" spans="1:12" x14ac:dyDescent="0.25">
      <c r="A38" s="61" t="s">
        <v>72</v>
      </c>
      <c r="B38" s="62" t="s">
        <v>73</v>
      </c>
      <c r="C38" s="25" t="s">
        <v>564</v>
      </c>
      <c r="D38" s="72" t="s">
        <v>4</v>
      </c>
      <c r="E38" s="72">
        <v>53</v>
      </c>
      <c r="F38" s="85">
        <v>0.19500000000000001</v>
      </c>
      <c r="G38" s="72"/>
      <c r="H38" s="72"/>
      <c r="I38" s="82">
        <v>56.904999999999994</v>
      </c>
      <c r="J38" s="21">
        <f>IF(ISNUMBER(I38),F38*E38*I38,"")</f>
        <v>588.11317499999996</v>
      </c>
      <c r="K38" s="26"/>
      <c r="L38" s="49"/>
    </row>
    <row r="39" spans="1:12" x14ac:dyDescent="0.25">
      <c r="A39" s="61" t="s">
        <v>10</v>
      </c>
      <c r="B39" s="62" t="s">
        <v>74</v>
      </c>
      <c r="C39" s="25" t="s">
        <v>564</v>
      </c>
      <c r="D39" s="72" t="s">
        <v>4</v>
      </c>
      <c r="E39" s="72">
        <v>140</v>
      </c>
      <c r="F39" s="85">
        <v>0.19500000000000001</v>
      </c>
      <c r="G39" s="72"/>
      <c r="H39" s="72"/>
      <c r="I39" s="82">
        <v>73.957499999999996</v>
      </c>
      <c r="J39" s="21">
        <f>IF(ISNUMBER(I39),F39*E39*I39,"")</f>
        <v>2019.0397499999999</v>
      </c>
      <c r="K39" s="26"/>
      <c r="L39" s="49"/>
    </row>
    <row r="40" spans="1:12" x14ac:dyDescent="0.25">
      <c r="A40" s="61" t="s">
        <v>75</v>
      </c>
      <c r="B40" s="62" t="s">
        <v>76</v>
      </c>
      <c r="C40" s="25" t="s">
        <v>564</v>
      </c>
      <c r="D40" s="72" t="s">
        <v>4</v>
      </c>
      <c r="E40" s="72">
        <v>60</v>
      </c>
      <c r="F40" s="85">
        <v>0.19500000000000001</v>
      </c>
      <c r="G40" s="72"/>
      <c r="H40" s="72"/>
      <c r="I40" s="82">
        <v>44.744999999999997</v>
      </c>
      <c r="J40" s="21">
        <f>IF(ISNUMBER(I40),F40*E40*I40,"")</f>
        <v>523.51650000000006</v>
      </c>
      <c r="K40" s="26"/>
      <c r="L40" s="49"/>
    </row>
    <row r="41" spans="1:12" hidden="1" x14ac:dyDescent="0.25">
      <c r="A41" s="28" t="s">
        <v>77</v>
      </c>
      <c r="B41" s="36" t="s">
        <v>78</v>
      </c>
      <c r="C41" s="25" t="s">
        <v>564</v>
      </c>
      <c r="D41" s="10" t="s">
        <v>4</v>
      </c>
      <c r="E41" s="10">
        <v>0</v>
      </c>
      <c r="F41" s="10">
        <v>0.2</v>
      </c>
      <c r="G41" s="10"/>
      <c r="H41" s="10"/>
      <c r="I41" s="20">
        <v>60.93</v>
      </c>
      <c r="J41" s="21">
        <f>IF(ISNUMBER(I41),F41*E41*I41,"")</f>
        <v>0</v>
      </c>
      <c r="K41" s="26"/>
      <c r="L41" s="49"/>
    </row>
    <row r="42" spans="1:12" x14ac:dyDescent="0.25">
      <c r="A42" s="61" t="s">
        <v>79</v>
      </c>
      <c r="B42" s="62" t="s">
        <v>80</v>
      </c>
      <c r="C42" s="25" t="s">
        <v>564</v>
      </c>
      <c r="D42" s="72" t="s">
        <v>4</v>
      </c>
      <c r="E42" s="72">
        <v>80</v>
      </c>
      <c r="F42" s="85">
        <v>0.19500000000000001</v>
      </c>
      <c r="G42" s="72"/>
      <c r="H42" s="72"/>
      <c r="I42" s="82">
        <v>33.715499999999999</v>
      </c>
      <c r="J42" s="21">
        <f>IF(ISNUMBER(I42),F42*E42*I42,"")</f>
        <v>525.96180000000004</v>
      </c>
      <c r="K42" s="26"/>
      <c r="L42" s="49"/>
    </row>
    <row r="43" spans="1:12" x14ac:dyDescent="0.25">
      <c r="A43" s="61" t="s">
        <v>81</v>
      </c>
      <c r="B43" s="62" t="s">
        <v>82</v>
      </c>
      <c r="C43" s="25" t="s">
        <v>564</v>
      </c>
      <c r="D43" s="72" t="s">
        <v>4</v>
      </c>
      <c r="E43" s="72">
        <v>200</v>
      </c>
      <c r="F43" s="85">
        <v>0.19500000000000001</v>
      </c>
      <c r="G43" s="72"/>
      <c r="H43" s="72"/>
      <c r="I43" s="82">
        <v>64.69</v>
      </c>
      <c r="J43" s="21">
        <f>IF(ISNUMBER(I43),F43*E43*I43,"")</f>
        <v>2522.91</v>
      </c>
      <c r="K43" s="26"/>
      <c r="L43" s="49"/>
    </row>
    <row r="44" spans="1:12" hidden="1" x14ac:dyDescent="0.25">
      <c r="A44" s="28" t="s">
        <v>83</v>
      </c>
      <c r="B44" s="36" t="s">
        <v>84</v>
      </c>
      <c r="C44" s="25" t="s">
        <v>564</v>
      </c>
      <c r="D44" s="10" t="s">
        <v>4</v>
      </c>
      <c r="E44" s="10">
        <v>0</v>
      </c>
      <c r="F44" s="10">
        <v>0.2</v>
      </c>
      <c r="G44" s="10"/>
      <c r="H44" s="10"/>
      <c r="I44" s="20">
        <v>23.62</v>
      </c>
      <c r="J44" s="21">
        <f>IF(ISNUMBER(I44),F44*E44*I44,"")</f>
        <v>0</v>
      </c>
      <c r="K44" s="26"/>
      <c r="L44" s="49"/>
    </row>
    <row r="45" spans="1:12" hidden="1" x14ac:dyDescent="0.25">
      <c r="A45" s="28" t="s">
        <v>85</v>
      </c>
      <c r="B45" s="36" t="s">
        <v>86</v>
      </c>
      <c r="C45" s="25" t="s">
        <v>564</v>
      </c>
      <c r="D45" s="10" t="s">
        <v>4</v>
      </c>
      <c r="E45" s="10">
        <v>0</v>
      </c>
      <c r="F45" s="10">
        <v>0.2</v>
      </c>
      <c r="G45" s="10"/>
      <c r="H45" s="10"/>
      <c r="I45" s="20">
        <v>11.2385</v>
      </c>
      <c r="J45" s="21">
        <f>IF(ISNUMBER(I45),F45*E45*I45,"")</f>
        <v>0</v>
      </c>
      <c r="K45" s="26"/>
      <c r="L45" s="49"/>
    </row>
    <row r="46" spans="1:12" x14ac:dyDescent="0.25">
      <c r="A46" s="61" t="s">
        <v>87</v>
      </c>
      <c r="B46" s="62" t="s">
        <v>88</v>
      </c>
      <c r="C46" s="25" t="s">
        <v>564</v>
      </c>
      <c r="D46" s="72" t="s">
        <v>4</v>
      </c>
      <c r="E46" s="72">
        <v>300</v>
      </c>
      <c r="F46" s="85">
        <v>0.19500000000000001</v>
      </c>
      <c r="G46" s="72"/>
      <c r="H46" s="72"/>
      <c r="I46" s="82">
        <v>11.228999999999999</v>
      </c>
      <c r="J46" s="21">
        <f>IF(ISNUMBER(I46),F46*E46*I46,"")</f>
        <v>656.89649999999995</v>
      </c>
      <c r="K46" s="26"/>
      <c r="L46" s="49"/>
    </row>
    <row r="47" spans="1:12" x14ac:dyDescent="0.25">
      <c r="A47" s="61" t="s">
        <v>89</v>
      </c>
      <c r="B47" s="62" t="s">
        <v>90</v>
      </c>
      <c r="C47" s="25" t="s">
        <v>564</v>
      </c>
      <c r="D47" s="72" t="s">
        <v>4</v>
      </c>
      <c r="E47" s="72">
        <v>300</v>
      </c>
      <c r="F47" s="85">
        <v>0.19500000000000001</v>
      </c>
      <c r="G47" s="72"/>
      <c r="H47" s="72"/>
      <c r="I47" s="82">
        <v>11.228999999999999</v>
      </c>
      <c r="J47" s="21">
        <f>IF(ISNUMBER(I47),F47*E47*I47,"")</f>
        <v>656.89649999999995</v>
      </c>
      <c r="K47" s="26"/>
      <c r="L47" s="49"/>
    </row>
    <row r="48" spans="1:12" x14ac:dyDescent="0.25">
      <c r="A48" s="61" t="s">
        <v>91</v>
      </c>
      <c r="B48" s="62" t="s">
        <v>92</v>
      </c>
      <c r="C48" s="25" t="s">
        <v>564</v>
      </c>
      <c r="D48" s="72" t="s">
        <v>4</v>
      </c>
      <c r="E48" s="72">
        <v>100</v>
      </c>
      <c r="F48" s="85">
        <v>0.19500000000000001</v>
      </c>
      <c r="G48" s="72"/>
      <c r="H48" s="72"/>
      <c r="I48" s="82">
        <v>34.99</v>
      </c>
      <c r="J48" s="21">
        <f>IF(ISNUMBER(I48),F48*E48*I48,"")</f>
        <v>682.30500000000006</v>
      </c>
      <c r="K48" s="26"/>
      <c r="L48" s="49"/>
    </row>
    <row r="49" spans="1:12" hidden="1" x14ac:dyDescent="0.25">
      <c r="A49" s="28" t="s">
        <v>93</v>
      </c>
      <c r="B49" s="36" t="s">
        <v>94</v>
      </c>
      <c r="C49" s="25" t="s">
        <v>564</v>
      </c>
      <c r="D49" s="10" t="s">
        <v>4</v>
      </c>
      <c r="E49" s="10">
        <v>0</v>
      </c>
      <c r="F49" s="10">
        <v>0.2</v>
      </c>
      <c r="G49" s="10"/>
      <c r="H49" s="10"/>
      <c r="I49" s="20">
        <v>17.52</v>
      </c>
      <c r="J49" s="21">
        <f>IF(ISNUMBER(I49),F49*E49*I49,"")</f>
        <v>0</v>
      </c>
      <c r="K49" s="26"/>
      <c r="L49" s="49"/>
    </row>
    <row r="50" spans="1:12" x14ac:dyDescent="0.25">
      <c r="A50" s="61" t="s">
        <v>95</v>
      </c>
      <c r="B50" s="62" t="s">
        <v>96</v>
      </c>
      <c r="C50" s="25" t="s">
        <v>564</v>
      </c>
      <c r="D50" s="72" t="s">
        <v>4</v>
      </c>
      <c r="E50" s="72">
        <v>145</v>
      </c>
      <c r="F50" s="85">
        <v>0.19500000000000001</v>
      </c>
      <c r="G50" s="72"/>
      <c r="H50" s="72"/>
      <c r="I50" s="82">
        <v>808.09</v>
      </c>
      <c r="J50" s="21">
        <f>IF(ISNUMBER(I50),F50*E50*I50,"")</f>
        <v>22848.744750000002</v>
      </c>
      <c r="K50" s="26"/>
      <c r="L50" s="49"/>
    </row>
    <row r="51" spans="1:12" x14ac:dyDescent="0.25">
      <c r="A51" s="61" t="s">
        <v>97</v>
      </c>
      <c r="B51" s="62" t="s">
        <v>98</v>
      </c>
      <c r="C51" s="25" t="s">
        <v>564</v>
      </c>
      <c r="D51" s="72" t="s">
        <v>4</v>
      </c>
      <c r="E51" s="72">
        <v>60</v>
      </c>
      <c r="F51" s="85">
        <v>0.19500000000000001</v>
      </c>
      <c r="G51" s="72"/>
      <c r="H51" s="72"/>
      <c r="I51" s="82">
        <v>133.47999999999999</v>
      </c>
      <c r="J51" s="21">
        <f>IF(ISNUMBER(I51),F51*E51*I51,"")</f>
        <v>1561.7160000000001</v>
      </c>
      <c r="K51" s="26"/>
      <c r="L51" s="49"/>
    </row>
    <row r="52" spans="1:12" x14ac:dyDescent="0.25">
      <c r="A52" s="61" t="s">
        <v>99</v>
      </c>
      <c r="B52" s="62" t="s">
        <v>100</v>
      </c>
      <c r="C52" s="25" t="s">
        <v>564</v>
      </c>
      <c r="D52" s="72" t="s">
        <v>4</v>
      </c>
      <c r="E52" s="72">
        <v>400</v>
      </c>
      <c r="F52" s="85">
        <v>0.19500000000000001</v>
      </c>
      <c r="G52" s="72"/>
      <c r="H52" s="72"/>
      <c r="I52" s="82">
        <v>8.2200000000000006</v>
      </c>
      <c r="J52" s="21">
        <f>IF(ISNUMBER(I52),F52*E52*I52,"")</f>
        <v>641.16000000000008</v>
      </c>
      <c r="K52" s="26"/>
      <c r="L52" s="49"/>
    </row>
    <row r="53" spans="1:12" x14ac:dyDescent="0.25">
      <c r="A53" s="61" t="s">
        <v>101</v>
      </c>
      <c r="B53" s="62" t="s">
        <v>102</v>
      </c>
      <c r="C53" s="25" t="s">
        <v>564</v>
      </c>
      <c r="D53" s="72" t="s">
        <v>4</v>
      </c>
      <c r="E53" s="72">
        <v>150</v>
      </c>
      <c r="F53" s="85">
        <v>0.19500000000000001</v>
      </c>
      <c r="G53" s="72"/>
      <c r="H53" s="72"/>
      <c r="I53" s="82">
        <v>10.88</v>
      </c>
      <c r="J53" s="21">
        <f>IF(ISNUMBER(I53),F53*E53*I53,"")</f>
        <v>318.24</v>
      </c>
      <c r="K53" s="26"/>
      <c r="L53" s="49"/>
    </row>
    <row r="54" spans="1:12" hidden="1" x14ac:dyDescent="0.25">
      <c r="A54" s="28" t="s">
        <v>103</v>
      </c>
      <c r="B54" s="36" t="s">
        <v>104</v>
      </c>
      <c r="C54" s="25" t="s">
        <v>564</v>
      </c>
      <c r="D54" s="10" t="s">
        <v>4</v>
      </c>
      <c r="E54" s="10">
        <v>0</v>
      </c>
      <c r="F54" s="10">
        <v>0.2</v>
      </c>
      <c r="G54" s="10"/>
      <c r="H54" s="10"/>
      <c r="I54" s="20">
        <v>101.76</v>
      </c>
      <c r="J54" s="21">
        <f>IF(ISNUMBER(I54),F54*E54*I54,"")</f>
        <v>0</v>
      </c>
      <c r="K54" s="26"/>
      <c r="L54" s="49"/>
    </row>
    <row r="55" spans="1:12" hidden="1" x14ac:dyDescent="0.25">
      <c r="A55" s="28" t="s">
        <v>105</v>
      </c>
      <c r="B55" s="36" t="s">
        <v>106</v>
      </c>
      <c r="C55" s="25" t="s">
        <v>564</v>
      </c>
      <c r="D55" s="10" t="s">
        <v>4</v>
      </c>
      <c r="E55" s="10">
        <v>0</v>
      </c>
      <c r="F55" s="10">
        <v>0.2</v>
      </c>
      <c r="G55" s="10"/>
      <c r="H55" s="10"/>
      <c r="I55" s="20">
        <v>95.15</v>
      </c>
      <c r="J55" s="21">
        <f>IF(ISNUMBER(I55),F55*E55*I55,"")</f>
        <v>0</v>
      </c>
      <c r="K55" s="26"/>
      <c r="L55" s="49"/>
    </row>
    <row r="56" spans="1:12" x14ac:dyDescent="0.25">
      <c r="A56" s="61" t="s">
        <v>107</v>
      </c>
      <c r="B56" s="62" t="s">
        <v>108</v>
      </c>
      <c r="C56" s="25" t="s">
        <v>564</v>
      </c>
      <c r="D56" s="72" t="s">
        <v>4</v>
      </c>
      <c r="E56" s="72">
        <v>450</v>
      </c>
      <c r="F56" s="85">
        <v>0.19500000000000001</v>
      </c>
      <c r="G56" s="72"/>
      <c r="H56" s="72"/>
      <c r="I56" s="82">
        <v>4.0599999999999996</v>
      </c>
      <c r="J56" s="21">
        <f>IF(ISNUMBER(I56),F56*E56*I56,"")</f>
        <v>356.26499999999999</v>
      </c>
      <c r="K56" s="26"/>
      <c r="L56" s="49"/>
    </row>
    <row r="57" spans="1:12" x14ac:dyDescent="0.25">
      <c r="A57" s="61" t="s">
        <v>109</v>
      </c>
      <c r="B57" s="62" t="s">
        <v>110</v>
      </c>
      <c r="C57" s="25" t="s">
        <v>564</v>
      </c>
      <c r="D57" s="72" t="s">
        <v>4</v>
      </c>
      <c r="E57" s="72">
        <v>450</v>
      </c>
      <c r="F57" s="85">
        <v>0.19500000000000001</v>
      </c>
      <c r="G57" s="72"/>
      <c r="H57" s="72"/>
      <c r="I57" s="82">
        <v>5.4</v>
      </c>
      <c r="J57" s="21">
        <f>IF(ISNUMBER(I57),F57*E57*I57,"")</f>
        <v>473.85</v>
      </c>
      <c r="K57" s="26"/>
      <c r="L57" s="49"/>
    </row>
    <row r="58" spans="1:12" x14ac:dyDescent="0.25">
      <c r="A58" s="61" t="s">
        <v>111</v>
      </c>
      <c r="B58" s="62" t="s">
        <v>112</v>
      </c>
      <c r="C58" s="25" t="s">
        <v>564</v>
      </c>
      <c r="D58" s="72" t="s">
        <v>113</v>
      </c>
      <c r="E58" s="72">
        <v>3000</v>
      </c>
      <c r="F58" s="85">
        <v>0.19500000000000001</v>
      </c>
      <c r="G58" s="72"/>
      <c r="H58" s="72"/>
      <c r="I58" s="82">
        <v>7.86</v>
      </c>
      <c r="J58" s="21">
        <f>IF(ISNUMBER(I58),F58*E58*I58,"")</f>
        <v>4598.1000000000004</v>
      </c>
      <c r="K58" s="26"/>
      <c r="L58" s="49"/>
    </row>
    <row r="59" spans="1:12" x14ac:dyDescent="0.25">
      <c r="A59" s="61" t="s">
        <v>114</v>
      </c>
      <c r="B59" s="62" t="s">
        <v>115</v>
      </c>
      <c r="C59" s="25" t="s">
        <v>564</v>
      </c>
      <c r="D59" s="72" t="s">
        <v>113</v>
      </c>
      <c r="E59" s="72">
        <v>3000</v>
      </c>
      <c r="F59" s="85">
        <v>0.19500000000000001</v>
      </c>
      <c r="G59" s="72"/>
      <c r="H59" s="72"/>
      <c r="I59" s="82">
        <v>9.09</v>
      </c>
      <c r="J59" s="21">
        <f>IF(ISNUMBER(I59),F59*E59*I59,"")</f>
        <v>5317.65</v>
      </c>
      <c r="K59" s="26"/>
      <c r="L59" s="49"/>
    </row>
    <row r="60" spans="1:12" x14ac:dyDescent="0.25">
      <c r="A60" s="61" t="s">
        <v>116</v>
      </c>
      <c r="B60" s="62" t="s">
        <v>117</v>
      </c>
      <c r="C60" s="25" t="s">
        <v>564</v>
      </c>
      <c r="D60" s="72" t="s">
        <v>113</v>
      </c>
      <c r="E60" s="72">
        <v>3000</v>
      </c>
      <c r="F60" s="85">
        <v>0.19500000000000001</v>
      </c>
      <c r="G60" s="72"/>
      <c r="H60" s="72"/>
      <c r="I60" s="82">
        <v>11.86</v>
      </c>
      <c r="J60" s="21">
        <f>IF(ISNUMBER(I60),F60*E60*I60,"")</f>
        <v>6938.0999999999995</v>
      </c>
      <c r="K60" s="26"/>
      <c r="L60" s="49"/>
    </row>
    <row r="61" spans="1:12" x14ac:dyDescent="0.25">
      <c r="A61" s="61" t="s">
        <v>118</v>
      </c>
      <c r="B61" s="62" t="s">
        <v>119</v>
      </c>
      <c r="C61" s="25" t="s">
        <v>564</v>
      </c>
      <c r="D61" s="72" t="s">
        <v>113</v>
      </c>
      <c r="E61" s="72">
        <v>1500</v>
      </c>
      <c r="F61" s="85">
        <v>0.19500000000000001</v>
      </c>
      <c r="G61" s="72"/>
      <c r="H61" s="72"/>
      <c r="I61" s="82">
        <v>13.22</v>
      </c>
      <c r="J61" s="21">
        <f>IF(ISNUMBER(I61),F61*E61*I61,"")</f>
        <v>3866.8500000000004</v>
      </c>
      <c r="K61" s="26"/>
      <c r="L61" s="49"/>
    </row>
    <row r="62" spans="1:12" x14ac:dyDescent="0.25">
      <c r="A62" s="61" t="s">
        <v>120</v>
      </c>
      <c r="B62" s="62" t="s">
        <v>121</v>
      </c>
      <c r="C62" s="25" t="s">
        <v>564</v>
      </c>
      <c r="D62" s="72" t="s">
        <v>113</v>
      </c>
      <c r="E62" s="72">
        <v>900</v>
      </c>
      <c r="F62" s="85">
        <v>0.19500000000000001</v>
      </c>
      <c r="G62" s="72"/>
      <c r="H62" s="72"/>
      <c r="I62" s="82">
        <v>9.0299999999999994</v>
      </c>
      <c r="J62" s="21">
        <f>IF(ISNUMBER(I62),F62*E62*I62,"")</f>
        <v>1584.7649999999999</v>
      </c>
      <c r="K62" s="26"/>
      <c r="L62" s="49"/>
    </row>
    <row r="63" spans="1:12" x14ac:dyDescent="0.25">
      <c r="A63" s="61" t="s">
        <v>122</v>
      </c>
      <c r="B63" s="62" t="s">
        <v>123</v>
      </c>
      <c r="C63" s="25" t="s">
        <v>564</v>
      </c>
      <c r="D63" s="72" t="s">
        <v>113</v>
      </c>
      <c r="E63" s="72">
        <v>900</v>
      </c>
      <c r="F63" s="85">
        <v>0.19500000000000001</v>
      </c>
      <c r="G63" s="72"/>
      <c r="H63" s="72"/>
      <c r="I63" s="82">
        <v>21.97</v>
      </c>
      <c r="J63" s="21">
        <f>IF(ISNUMBER(I63),F63*E63*I63,"")</f>
        <v>3855.7349999999997</v>
      </c>
      <c r="K63" s="26"/>
      <c r="L63" s="49"/>
    </row>
    <row r="64" spans="1:12" x14ac:dyDescent="0.25">
      <c r="A64" s="61" t="s">
        <v>124</v>
      </c>
      <c r="B64" s="62" t="s">
        <v>125</v>
      </c>
      <c r="C64" s="25" t="s">
        <v>564</v>
      </c>
      <c r="D64" s="72" t="s">
        <v>4</v>
      </c>
      <c r="E64" s="72">
        <v>180</v>
      </c>
      <c r="F64" s="85">
        <v>0.19500000000000001</v>
      </c>
      <c r="G64" s="72"/>
      <c r="H64" s="72"/>
      <c r="I64" s="82">
        <v>0.31</v>
      </c>
      <c r="J64" s="21">
        <f>IF(ISNUMBER(I64),F64*E64*I64,"")</f>
        <v>10.881</v>
      </c>
      <c r="K64" s="26"/>
      <c r="L64" s="49"/>
    </row>
    <row r="65" spans="1:12" x14ac:dyDescent="0.25">
      <c r="A65" s="61" t="s">
        <v>126</v>
      </c>
      <c r="B65" s="62" t="s">
        <v>127</v>
      </c>
      <c r="C65" s="25" t="s">
        <v>564</v>
      </c>
      <c r="D65" s="72" t="s">
        <v>4</v>
      </c>
      <c r="E65" s="72">
        <v>200</v>
      </c>
      <c r="F65" s="85">
        <v>0.19500000000000001</v>
      </c>
      <c r="G65" s="72"/>
      <c r="H65" s="72"/>
      <c r="I65" s="82">
        <v>0.47</v>
      </c>
      <c r="J65" s="21">
        <f>IF(ISNUMBER(I65),F65*E65*I65,"")</f>
        <v>18.329999999999998</v>
      </c>
      <c r="K65" s="26"/>
      <c r="L65" s="49"/>
    </row>
    <row r="66" spans="1:12" x14ac:dyDescent="0.25">
      <c r="A66" s="61" t="s">
        <v>128</v>
      </c>
      <c r="B66" s="62" t="s">
        <v>129</v>
      </c>
      <c r="C66" s="25" t="s">
        <v>564</v>
      </c>
      <c r="D66" s="72" t="s">
        <v>4</v>
      </c>
      <c r="E66" s="72">
        <v>400</v>
      </c>
      <c r="F66" s="85">
        <v>0.19500000000000001</v>
      </c>
      <c r="G66" s="72"/>
      <c r="H66" s="72"/>
      <c r="I66" s="82">
        <v>0.13</v>
      </c>
      <c r="J66" s="21">
        <f>IF(ISNUMBER(I66),F66*E66*I66,"")</f>
        <v>10.14</v>
      </c>
      <c r="K66" s="26"/>
      <c r="L66" s="49"/>
    </row>
    <row r="67" spans="1:12" x14ac:dyDescent="0.25">
      <c r="A67" s="61" t="s">
        <v>130</v>
      </c>
      <c r="B67" s="62" t="s">
        <v>131</v>
      </c>
      <c r="C67" s="25" t="s">
        <v>564</v>
      </c>
      <c r="D67" s="72" t="s">
        <v>4</v>
      </c>
      <c r="E67" s="72">
        <v>400</v>
      </c>
      <c r="F67" s="85">
        <v>0.19500000000000001</v>
      </c>
      <c r="G67" s="72"/>
      <c r="H67" s="72"/>
      <c r="I67" s="82">
        <v>0.15</v>
      </c>
      <c r="J67" s="21">
        <f>IF(ISNUMBER(I67),F67*E67*I67,"")</f>
        <v>11.7</v>
      </c>
      <c r="K67" s="26"/>
      <c r="L67" s="49"/>
    </row>
    <row r="68" spans="1:12" x14ac:dyDescent="0.25">
      <c r="A68" s="61" t="s">
        <v>132</v>
      </c>
      <c r="B68" s="62" t="s">
        <v>133</v>
      </c>
      <c r="C68" s="25" t="s">
        <v>564</v>
      </c>
      <c r="D68" s="72" t="s">
        <v>4</v>
      </c>
      <c r="E68" s="72">
        <v>500</v>
      </c>
      <c r="F68" s="85">
        <v>0.19500000000000001</v>
      </c>
      <c r="G68" s="72"/>
      <c r="H68" s="72"/>
      <c r="I68" s="82">
        <v>3.65</v>
      </c>
      <c r="J68" s="21">
        <f>IF(ISNUMBER(I68),F68*E68*I68,"")</f>
        <v>355.875</v>
      </c>
      <c r="K68" s="26"/>
      <c r="L68" s="49"/>
    </row>
    <row r="69" spans="1:12" x14ac:dyDescent="0.25">
      <c r="A69" s="61" t="s">
        <v>134</v>
      </c>
      <c r="B69" s="62" t="s">
        <v>135</v>
      </c>
      <c r="C69" s="25" t="s">
        <v>564</v>
      </c>
      <c r="D69" s="72" t="s">
        <v>4</v>
      </c>
      <c r="E69" s="72">
        <v>1500</v>
      </c>
      <c r="F69" s="85">
        <v>0.19500000000000001</v>
      </c>
      <c r="G69" s="72"/>
      <c r="H69" s="72"/>
      <c r="I69" s="82">
        <v>2.17</v>
      </c>
      <c r="J69" s="21">
        <f>IF(ISNUMBER(I69),F69*E69*I69,"")</f>
        <v>634.72500000000002</v>
      </c>
      <c r="K69" s="26"/>
      <c r="L69" s="49"/>
    </row>
    <row r="70" spans="1:12" x14ac:dyDescent="0.25">
      <c r="A70" s="61" t="s">
        <v>136</v>
      </c>
      <c r="B70" s="62" t="s">
        <v>137</v>
      </c>
      <c r="C70" s="25" t="s">
        <v>564</v>
      </c>
      <c r="D70" s="72" t="s">
        <v>4</v>
      </c>
      <c r="E70" s="72">
        <v>150</v>
      </c>
      <c r="F70" s="85">
        <v>0.19500000000000001</v>
      </c>
      <c r="G70" s="72"/>
      <c r="H70" s="72"/>
      <c r="I70" s="82">
        <v>6.8</v>
      </c>
      <c r="J70" s="21">
        <f>IF(ISNUMBER(I70),F70*E70*I70,"")</f>
        <v>198.9</v>
      </c>
      <c r="K70" s="26"/>
      <c r="L70" s="49"/>
    </row>
    <row r="71" spans="1:12" x14ac:dyDescent="0.25">
      <c r="A71" s="61" t="s">
        <v>138</v>
      </c>
      <c r="B71" s="62" t="s">
        <v>139</v>
      </c>
      <c r="C71" s="25" t="s">
        <v>564</v>
      </c>
      <c r="D71" s="72" t="s">
        <v>4</v>
      </c>
      <c r="E71" s="72">
        <v>200</v>
      </c>
      <c r="F71" s="85">
        <v>0.19500000000000001</v>
      </c>
      <c r="G71" s="72"/>
      <c r="H71" s="72"/>
      <c r="I71" s="82">
        <v>9.8800000000000008</v>
      </c>
      <c r="J71" s="21">
        <f>IF(ISNUMBER(I71),F71*E71*I71,"")</f>
        <v>385.32000000000005</v>
      </c>
      <c r="K71" s="26"/>
      <c r="L71" s="49"/>
    </row>
    <row r="72" spans="1:12" x14ac:dyDescent="0.25">
      <c r="A72" s="61" t="s">
        <v>140</v>
      </c>
      <c r="B72" s="62" t="s">
        <v>141</v>
      </c>
      <c r="C72" s="25" t="s">
        <v>564</v>
      </c>
      <c r="D72" s="72" t="s">
        <v>4</v>
      </c>
      <c r="E72" s="72">
        <v>600</v>
      </c>
      <c r="F72" s="85">
        <v>0.19500000000000001</v>
      </c>
      <c r="G72" s="72"/>
      <c r="H72" s="72"/>
      <c r="I72" s="82">
        <v>14.933999999999999</v>
      </c>
      <c r="J72" s="21">
        <f>IF(ISNUMBER(I72),F72*E72*I72,"")</f>
        <v>1747.278</v>
      </c>
      <c r="K72" s="26"/>
      <c r="L72" s="49"/>
    </row>
    <row r="73" spans="1:12" x14ac:dyDescent="0.25">
      <c r="A73" s="61" t="s">
        <v>142</v>
      </c>
      <c r="B73" s="62" t="s">
        <v>143</v>
      </c>
      <c r="C73" s="25" t="s">
        <v>564</v>
      </c>
      <c r="D73" s="72" t="s">
        <v>4</v>
      </c>
      <c r="E73" s="72">
        <v>600</v>
      </c>
      <c r="F73" s="85">
        <v>0.19500000000000001</v>
      </c>
      <c r="G73" s="72"/>
      <c r="H73" s="72"/>
      <c r="I73" s="82">
        <v>19.04</v>
      </c>
      <c r="J73" s="21">
        <f>IF(ISNUMBER(I73),F73*E73*I73,"")</f>
        <v>2227.6799999999998</v>
      </c>
      <c r="K73" s="26"/>
      <c r="L73" s="49"/>
    </row>
    <row r="74" spans="1:12" x14ac:dyDescent="0.25">
      <c r="A74" s="61" t="s">
        <v>144</v>
      </c>
      <c r="B74" s="62" t="s">
        <v>145</v>
      </c>
      <c r="C74" s="25" t="s">
        <v>564</v>
      </c>
      <c r="D74" s="72" t="s">
        <v>4</v>
      </c>
      <c r="E74" s="72">
        <v>600</v>
      </c>
      <c r="F74" s="85">
        <v>0.19500000000000001</v>
      </c>
      <c r="G74" s="72"/>
      <c r="H74" s="72"/>
      <c r="I74" s="82">
        <v>17.95</v>
      </c>
      <c r="J74" s="21">
        <f>IF(ISNUMBER(I74),F74*E74*I74,"")</f>
        <v>2100.15</v>
      </c>
      <c r="K74" s="26"/>
      <c r="L74" s="49"/>
    </row>
    <row r="75" spans="1:12" x14ac:dyDescent="0.25">
      <c r="A75" s="61" t="s">
        <v>146</v>
      </c>
      <c r="B75" s="62" t="s">
        <v>147</v>
      </c>
      <c r="C75" s="25" t="s">
        <v>564</v>
      </c>
      <c r="D75" s="72" t="s">
        <v>4</v>
      </c>
      <c r="E75" s="72">
        <v>250</v>
      </c>
      <c r="F75" s="85">
        <v>0.19500000000000001</v>
      </c>
      <c r="G75" s="72"/>
      <c r="H75" s="72"/>
      <c r="I75" s="82">
        <v>3</v>
      </c>
      <c r="J75" s="21">
        <f>IF(ISNUMBER(I75),F75*E75*I75,"")</f>
        <v>146.25</v>
      </c>
      <c r="K75" s="26"/>
      <c r="L75" s="49"/>
    </row>
    <row r="76" spans="1:12" x14ac:dyDescent="0.25">
      <c r="A76" s="61" t="s">
        <v>148</v>
      </c>
      <c r="B76" s="62" t="s">
        <v>149</v>
      </c>
      <c r="C76" s="25" t="s">
        <v>564</v>
      </c>
      <c r="D76" s="72" t="s">
        <v>4</v>
      </c>
      <c r="E76" s="72">
        <v>50</v>
      </c>
      <c r="F76" s="85">
        <v>0.19500000000000001</v>
      </c>
      <c r="G76" s="72"/>
      <c r="H76" s="72"/>
      <c r="I76" s="82">
        <v>17.14</v>
      </c>
      <c r="J76" s="21">
        <f>IF(ISNUMBER(I76),F76*E76*I76,"")</f>
        <v>167.11500000000001</v>
      </c>
      <c r="K76" s="26"/>
      <c r="L76" s="49"/>
    </row>
    <row r="77" spans="1:12" x14ac:dyDescent="0.25">
      <c r="A77" s="61" t="s">
        <v>150</v>
      </c>
      <c r="B77" s="62" t="s">
        <v>151</v>
      </c>
      <c r="C77" s="25" t="s">
        <v>564</v>
      </c>
      <c r="D77" s="72" t="s">
        <v>4</v>
      </c>
      <c r="E77" s="72">
        <v>60</v>
      </c>
      <c r="F77" s="85">
        <v>0.19500000000000001</v>
      </c>
      <c r="G77" s="72"/>
      <c r="H77" s="72"/>
      <c r="I77" s="82">
        <v>19.29</v>
      </c>
      <c r="J77" s="21">
        <f>IF(ISNUMBER(I77),F77*E77*I77,"")</f>
        <v>225.69300000000001</v>
      </c>
      <c r="K77" s="26"/>
      <c r="L77" s="49"/>
    </row>
    <row r="78" spans="1:12" x14ac:dyDescent="0.25">
      <c r="A78" s="61" t="s">
        <v>152</v>
      </c>
      <c r="B78" s="62" t="s">
        <v>153</v>
      </c>
      <c r="C78" s="25" t="s">
        <v>564</v>
      </c>
      <c r="D78" s="72" t="s">
        <v>4</v>
      </c>
      <c r="E78" s="72">
        <v>50</v>
      </c>
      <c r="F78" s="85">
        <v>0.19500000000000001</v>
      </c>
      <c r="G78" s="72"/>
      <c r="H78" s="72"/>
      <c r="I78" s="82">
        <v>19.95</v>
      </c>
      <c r="J78" s="21">
        <f>IF(ISNUMBER(I78),F78*E78*I78,"")</f>
        <v>194.51249999999999</v>
      </c>
      <c r="K78" s="26"/>
      <c r="L78" s="49"/>
    </row>
    <row r="79" spans="1:12" x14ac:dyDescent="0.25">
      <c r="A79" s="61" t="s">
        <v>154</v>
      </c>
      <c r="B79" s="62" t="s">
        <v>155</v>
      </c>
      <c r="C79" s="25" t="s">
        <v>564</v>
      </c>
      <c r="D79" s="72" t="s">
        <v>4</v>
      </c>
      <c r="E79" s="72">
        <v>50</v>
      </c>
      <c r="F79" s="85">
        <v>0.19500000000000001</v>
      </c>
      <c r="G79" s="72"/>
      <c r="H79" s="72"/>
      <c r="I79" s="82">
        <v>5.65</v>
      </c>
      <c r="J79" s="21">
        <f>IF(ISNUMBER(I79),F79*E79*I79,"")</f>
        <v>55.087500000000006</v>
      </c>
      <c r="K79" s="26"/>
      <c r="L79" s="49"/>
    </row>
    <row r="80" spans="1:12" x14ac:dyDescent="0.25">
      <c r="A80" s="61" t="s">
        <v>156</v>
      </c>
      <c r="B80" s="62" t="s">
        <v>157</v>
      </c>
      <c r="C80" s="25" t="s">
        <v>564</v>
      </c>
      <c r="D80" s="72" t="s">
        <v>4</v>
      </c>
      <c r="E80" s="72">
        <v>50</v>
      </c>
      <c r="F80" s="85">
        <v>0.19500000000000001</v>
      </c>
      <c r="G80" s="72"/>
      <c r="H80" s="72"/>
      <c r="I80" s="82">
        <v>10.55</v>
      </c>
      <c r="J80" s="21">
        <f>IF(ISNUMBER(I80),F80*E80*I80,"")</f>
        <v>102.86250000000001</v>
      </c>
      <c r="K80" s="26"/>
      <c r="L80" s="49"/>
    </row>
    <row r="81" spans="1:12" x14ac:dyDescent="0.25">
      <c r="A81" s="61" t="s">
        <v>158</v>
      </c>
      <c r="B81" s="62" t="s">
        <v>159</v>
      </c>
      <c r="C81" s="25" t="s">
        <v>564</v>
      </c>
      <c r="D81" s="72" t="s">
        <v>4</v>
      </c>
      <c r="E81" s="72">
        <v>50</v>
      </c>
      <c r="F81" s="85">
        <v>0.19500000000000001</v>
      </c>
      <c r="G81" s="72"/>
      <c r="H81" s="72"/>
      <c r="I81" s="82">
        <v>6.39</v>
      </c>
      <c r="J81" s="21">
        <f>IF(ISNUMBER(I81),F81*E81*I81,"")</f>
        <v>62.302499999999995</v>
      </c>
      <c r="K81" s="26"/>
      <c r="L81" s="49"/>
    </row>
    <row r="82" spans="1:12" x14ac:dyDescent="0.25">
      <c r="A82" s="61" t="s">
        <v>160</v>
      </c>
      <c r="B82" s="62" t="s">
        <v>161</v>
      </c>
      <c r="C82" s="25" t="s">
        <v>564</v>
      </c>
      <c r="D82" s="72" t="s">
        <v>4</v>
      </c>
      <c r="E82" s="72">
        <v>50</v>
      </c>
      <c r="F82" s="85">
        <v>0.19500000000000001</v>
      </c>
      <c r="G82" s="72"/>
      <c r="H82" s="72"/>
      <c r="I82" s="82">
        <v>14.37</v>
      </c>
      <c r="J82" s="21">
        <f>IF(ISNUMBER(I82),F82*E82*I82,"")</f>
        <v>140.10749999999999</v>
      </c>
      <c r="K82" s="26"/>
      <c r="L82" s="49"/>
    </row>
    <row r="83" spans="1:12" x14ac:dyDescent="0.25">
      <c r="A83" s="61" t="s">
        <v>162</v>
      </c>
      <c r="B83" s="62" t="s">
        <v>163</v>
      </c>
      <c r="C83" s="25" t="s">
        <v>564</v>
      </c>
      <c r="D83" s="72" t="s">
        <v>4</v>
      </c>
      <c r="E83" s="72">
        <v>50</v>
      </c>
      <c r="F83" s="85">
        <v>0.19500000000000001</v>
      </c>
      <c r="G83" s="72"/>
      <c r="H83" s="72"/>
      <c r="I83" s="82">
        <v>7.2</v>
      </c>
      <c r="J83" s="21">
        <f>IF(ISNUMBER(I83),F83*E83*I83,"")</f>
        <v>70.2</v>
      </c>
      <c r="K83" s="26"/>
      <c r="L83" s="49"/>
    </row>
    <row r="84" spans="1:12" x14ac:dyDescent="0.25">
      <c r="A84" s="61" t="s">
        <v>164</v>
      </c>
      <c r="B84" s="62" t="s">
        <v>165</v>
      </c>
      <c r="C84" s="25" t="s">
        <v>564</v>
      </c>
      <c r="D84" s="72" t="s">
        <v>4</v>
      </c>
      <c r="E84" s="72">
        <v>50</v>
      </c>
      <c r="F84" s="85">
        <v>0.19500000000000001</v>
      </c>
      <c r="G84" s="72"/>
      <c r="H84" s="72"/>
      <c r="I84" s="82">
        <v>10.220000000000001</v>
      </c>
      <c r="J84" s="21">
        <f>IF(ISNUMBER(I84),F84*E84*I84,"")</f>
        <v>99.64500000000001</v>
      </c>
      <c r="K84" s="26"/>
      <c r="L84" s="49"/>
    </row>
    <row r="85" spans="1:12" ht="25.5" x14ac:dyDescent="0.25">
      <c r="A85" s="61" t="s">
        <v>166</v>
      </c>
      <c r="B85" s="62" t="s">
        <v>167</v>
      </c>
      <c r="C85" s="25" t="s">
        <v>564</v>
      </c>
      <c r="D85" s="72" t="s">
        <v>4</v>
      </c>
      <c r="E85" s="72">
        <v>60</v>
      </c>
      <c r="F85" s="85">
        <v>0.19500000000000001</v>
      </c>
      <c r="G85" s="72"/>
      <c r="H85" s="72"/>
      <c r="I85" s="82">
        <v>58.3</v>
      </c>
      <c r="J85" s="21">
        <f>IF(ISNUMBER(I85),F85*E85*I85,"")</f>
        <v>682.11</v>
      </c>
      <c r="K85" s="26"/>
      <c r="L85" s="49"/>
    </row>
    <row r="86" spans="1:12" ht="25.5" x14ac:dyDescent="0.25">
      <c r="A86" s="61" t="s">
        <v>168</v>
      </c>
      <c r="B86" s="62" t="s">
        <v>169</v>
      </c>
      <c r="C86" s="25" t="s">
        <v>564</v>
      </c>
      <c r="D86" s="72" t="s">
        <v>4</v>
      </c>
      <c r="E86" s="72">
        <v>60</v>
      </c>
      <c r="F86" s="85">
        <v>0.19500000000000001</v>
      </c>
      <c r="G86" s="72"/>
      <c r="H86" s="72"/>
      <c r="I86" s="82">
        <v>26.69</v>
      </c>
      <c r="J86" s="21">
        <f>IF(ISNUMBER(I86),F86*E86*I86,"")</f>
        <v>312.27300000000002</v>
      </c>
      <c r="K86" s="26"/>
      <c r="L86" s="49"/>
    </row>
    <row r="87" spans="1:12" x14ac:dyDescent="0.25">
      <c r="A87" s="61" t="s">
        <v>170</v>
      </c>
      <c r="B87" s="62" t="s">
        <v>171</v>
      </c>
      <c r="C87" s="25" t="s">
        <v>564</v>
      </c>
      <c r="D87" s="72" t="s">
        <v>4</v>
      </c>
      <c r="E87" s="72">
        <v>30</v>
      </c>
      <c r="F87" s="85">
        <v>0.19500000000000001</v>
      </c>
      <c r="G87" s="72"/>
      <c r="H87" s="72"/>
      <c r="I87" s="82">
        <v>15.6</v>
      </c>
      <c r="J87" s="21">
        <f>IF(ISNUMBER(I87),F87*E87*I87,"")</f>
        <v>91.26</v>
      </c>
      <c r="K87" s="26"/>
      <c r="L87" s="49"/>
    </row>
    <row r="88" spans="1:12" x14ac:dyDescent="0.25">
      <c r="A88" s="61" t="s">
        <v>172</v>
      </c>
      <c r="B88" s="62" t="s">
        <v>173</v>
      </c>
      <c r="C88" s="25" t="s">
        <v>564</v>
      </c>
      <c r="D88" s="72" t="s">
        <v>4</v>
      </c>
      <c r="E88" s="72">
        <v>20</v>
      </c>
      <c r="F88" s="85">
        <v>0.19500000000000001</v>
      </c>
      <c r="G88" s="72"/>
      <c r="H88" s="72"/>
      <c r="I88" s="82">
        <v>20.09</v>
      </c>
      <c r="J88" s="21">
        <f>IF(ISNUMBER(I88),F88*E88*I88,"")</f>
        <v>78.351000000000013</v>
      </c>
      <c r="K88" s="26"/>
      <c r="L88" s="49"/>
    </row>
    <row r="89" spans="1:12" x14ac:dyDescent="0.25">
      <c r="A89" s="61" t="s">
        <v>174</v>
      </c>
      <c r="B89" s="62" t="s">
        <v>175</v>
      </c>
      <c r="C89" s="25" t="s">
        <v>564</v>
      </c>
      <c r="D89" s="72" t="s">
        <v>4</v>
      </c>
      <c r="E89" s="72">
        <v>150</v>
      </c>
      <c r="F89" s="85">
        <v>0.19500000000000001</v>
      </c>
      <c r="G89" s="72"/>
      <c r="H89" s="72"/>
      <c r="I89" s="82">
        <v>11.88</v>
      </c>
      <c r="J89" s="21">
        <f>IF(ISNUMBER(I89),F89*E89*I89,"")</f>
        <v>347.49</v>
      </c>
      <c r="K89" s="26"/>
      <c r="L89" s="49"/>
    </row>
    <row r="90" spans="1:12" x14ac:dyDescent="0.25">
      <c r="A90" s="61" t="s">
        <v>176</v>
      </c>
      <c r="B90" s="62" t="s">
        <v>177</v>
      </c>
      <c r="C90" s="25" t="s">
        <v>564</v>
      </c>
      <c r="D90" s="72" t="s">
        <v>4</v>
      </c>
      <c r="E90" s="72">
        <v>200</v>
      </c>
      <c r="F90" s="85">
        <v>0.19500000000000001</v>
      </c>
      <c r="G90" s="72"/>
      <c r="H90" s="72"/>
      <c r="I90" s="82">
        <v>10.66</v>
      </c>
      <c r="J90" s="21">
        <f>IF(ISNUMBER(I90),F90*E90*I90,"")</f>
        <v>415.74</v>
      </c>
      <c r="K90" s="26"/>
      <c r="L90" s="49"/>
    </row>
    <row r="91" spans="1:12" x14ac:dyDescent="0.25">
      <c r="A91" s="61" t="s">
        <v>178</v>
      </c>
      <c r="B91" s="62" t="s">
        <v>179</v>
      </c>
      <c r="C91" s="25" t="s">
        <v>564</v>
      </c>
      <c r="D91" s="72" t="s">
        <v>4</v>
      </c>
      <c r="E91" s="72">
        <v>60</v>
      </c>
      <c r="F91" s="85">
        <v>0.19500000000000001</v>
      </c>
      <c r="G91" s="72"/>
      <c r="H91" s="72"/>
      <c r="I91" s="82">
        <v>8.5399999999999991</v>
      </c>
      <c r="J91" s="21">
        <f>IF(ISNUMBER(I91),F91*E91*I91,"")</f>
        <v>99.917999999999992</v>
      </c>
      <c r="K91" s="26"/>
      <c r="L91" s="49"/>
    </row>
    <row r="92" spans="1:12" x14ac:dyDescent="0.25">
      <c r="A92" s="61" t="s">
        <v>180</v>
      </c>
      <c r="B92" s="62" t="s">
        <v>181</v>
      </c>
      <c r="C92" s="25" t="s">
        <v>564</v>
      </c>
      <c r="D92" s="72" t="s">
        <v>4</v>
      </c>
      <c r="E92" s="72">
        <v>60</v>
      </c>
      <c r="F92" s="85">
        <v>0.19500000000000001</v>
      </c>
      <c r="G92" s="72"/>
      <c r="H92" s="72"/>
      <c r="I92" s="82">
        <v>7.69</v>
      </c>
      <c r="J92" s="21">
        <f>IF(ISNUMBER(I92),F92*E92*I92,"")</f>
        <v>89.973000000000013</v>
      </c>
      <c r="K92" s="26"/>
      <c r="L92" s="49"/>
    </row>
    <row r="93" spans="1:12" x14ac:dyDescent="0.25">
      <c r="A93" s="61" t="s">
        <v>182</v>
      </c>
      <c r="B93" s="62" t="s">
        <v>183</v>
      </c>
      <c r="C93" s="25" t="s">
        <v>564</v>
      </c>
      <c r="D93" s="72" t="s">
        <v>4</v>
      </c>
      <c r="E93" s="72">
        <v>120</v>
      </c>
      <c r="F93" s="85">
        <v>0.19500000000000001</v>
      </c>
      <c r="G93" s="72"/>
      <c r="H93" s="72"/>
      <c r="I93" s="82">
        <v>30.4</v>
      </c>
      <c r="J93" s="21">
        <f>IF(ISNUMBER(I93),F93*E93*I93,"")</f>
        <v>711.36</v>
      </c>
      <c r="K93" s="26"/>
      <c r="L93" s="49"/>
    </row>
    <row r="94" spans="1:12" x14ac:dyDescent="0.25">
      <c r="A94" s="61" t="s">
        <v>184</v>
      </c>
      <c r="B94" s="62" t="s">
        <v>185</v>
      </c>
      <c r="C94" s="25" t="s">
        <v>564</v>
      </c>
      <c r="D94" s="72" t="s">
        <v>4</v>
      </c>
      <c r="E94" s="72">
        <v>120</v>
      </c>
      <c r="F94" s="85">
        <v>0.19500000000000001</v>
      </c>
      <c r="G94" s="72"/>
      <c r="H94" s="72"/>
      <c r="I94" s="82">
        <v>33.909999999999997</v>
      </c>
      <c r="J94" s="21">
        <f>IF(ISNUMBER(I94),F94*E94*I94,"")</f>
        <v>793.49400000000003</v>
      </c>
      <c r="K94" s="26"/>
      <c r="L94" s="49"/>
    </row>
    <row r="95" spans="1:12" x14ac:dyDescent="0.25">
      <c r="A95" s="61" t="s">
        <v>186</v>
      </c>
      <c r="B95" s="62" t="s">
        <v>187</v>
      </c>
      <c r="C95" s="25" t="s">
        <v>564</v>
      </c>
      <c r="D95" s="72" t="s">
        <v>4</v>
      </c>
      <c r="E95" s="72">
        <v>300</v>
      </c>
      <c r="F95" s="85">
        <v>0.19500000000000001</v>
      </c>
      <c r="G95" s="72"/>
      <c r="H95" s="72"/>
      <c r="I95" s="82">
        <v>226.83</v>
      </c>
      <c r="J95" s="21">
        <f>IF(ISNUMBER(I95),F95*E95*I95,"")</f>
        <v>13269.555</v>
      </c>
      <c r="K95" s="26"/>
      <c r="L95" s="49"/>
    </row>
    <row r="96" spans="1:12" x14ac:dyDescent="0.25">
      <c r="A96" s="61" t="s">
        <v>11</v>
      </c>
      <c r="B96" s="62" t="s">
        <v>188</v>
      </c>
      <c r="C96" s="25" t="s">
        <v>564</v>
      </c>
      <c r="D96" s="72" t="s">
        <v>189</v>
      </c>
      <c r="E96" s="72">
        <v>40</v>
      </c>
      <c r="F96" s="85">
        <v>0.19500000000000001</v>
      </c>
      <c r="G96" s="72"/>
      <c r="H96" s="72"/>
      <c r="I96" s="82">
        <v>22.495999999999999</v>
      </c>
      <c r="J96" s="21">
        <f>IF(ISNUMBER(I96),F96*E96*I96,"")</f>
        <v>175.46880000000002</v>
      </c>
      <c r="K96" s="26"/>
      <c r="L96" s="49"/>
    </row>
    <row r="97" spans="1:12" x14ac:dyDescent="0.25">
      <c r="A97" s="61" t="s">
        <v>190</v>
      </c>
      <c r="B97" s="62" t="s">
        <v>191</v>
      </c>
      <c r="C97" s="25" t="s">
        <v>564</v>
      </c>
      <c r="D97" s="72" t="s">
        <v>5</v>
      </c>
      <c r="E97" s="72">
        <v>750</v>
      </c>
      <c r="F97" s="85">
        <v>0.19500000000000001</v>
      </c>
      <c r="G97" s="72"/>
      <c r="H97" s="72"/>
      <c r="I97" s="82">
        <v>24.6525</v>
      </c>
      <c r="J97" s="21">
        <f>IF(ISNUMBER(I97),F97*E97*I97,"")</f>
        <v>3605.4281249999999</v>
      </c>
      <c r="K97" s="26"/>
      <c r="L97" s="49"/>
    </row>
    <row r="98" spans="1:12" x14ac:dyDescent="0.25">
      <c r="A98" s="61" t="s">
        <v>192</v>
      </c>
      <c r="B98" s="62" t="s">
        <v>193</v>
      </c>
      <c r="C98" s="25" t="s">
        <v>564</v>
      </c>
      <c r="D98" s="72" t="s">
        <v>5</v>
      </c>
      <c r="E98" s="72">
        <v>1000</v>
      </c>
      <c r="F98" s="85">
        <v>0.19500000000000001</v>
      </c>
      <c r="G98" s="72"/>
      <c r="H98" s="72"/>
      <c r="I98" s="82">
        <v>26.53</v>
      </c>
      <c r="J98" s="21">
        <f>IF(ISNUMBER(I98),F98*E98*I98,"")</f>
        <v>5173.3500000000004</v>
      </c>
      <c r="K98" s="26"/>
      <c r="L98" s="49"/>
    </row>
    <row r="99" spans="1:12" x14ac:dyDescent="0.25">
      <c r="A99" s="61" t="s">
        <v>194</v>
      </c>
      <c r="B99" s="62" t="s">
        <v>195</v>
      </c>
      <c r="C99" s="25" t="s">
        <v>564</v>
      </c>
      <c r="D99" s="72" t="s">
        <v>7</v>
      </c>
      <c r="E99" s="72">
        <v>116</v>
      </c>
      <c r="F99" s="85">
        <v>0.19500000000000001</v>
      </c>
      <c r="G99" s="72"/>
      <c r="H99" s="72"/>
      <c r="I99" s="82">
        <v>40.935500000000005</v>
      </c>
      <c r="J99" s="21">
        <f>IF(ISNUMBER(I99),F99*E99*I99,"")</f>
        <v>925.9610100000001</v>
      </c>
      <c r="K99" s="26"/>
      <c r="L99" s="49"/>
    </row>
    <row r="100" spans="1:12" x14ac:dyDescent="0.25">
      <c r="A100" s="61" t="s">
        <v>196</v>
      </c>
      <c r="B100" s="62" t="s">
        <v>197</v>
      </c>
      <c r="C100" s="25" t="s">
        <v>564</v>
      </c>
      <c r="D100" s="72" t="s">
        <v>7</v>
      </c>
      <c r="E100" s="72">
        <v>347</v>
      </c>
      <c r="F100" s="85">
        <v>0.19500000000000001</v>
      </c>
      <c r="G100" s="72"/>
      <c r="H100" s="72"/>
      <c r="I100" s="82">
        <v>40.935500000000005</v>
      </c>
      <c r="J100" s="21">
        <f>IF(ISNUMBER(I100),F100*E100*I100,"")</f>
        <v>2769.9006075000007</v>
      </c>
      <c r="K100" s="26"/>
      <c r="L100" s="49"/>
    </row>
    <row r="101" spans="1:12" x14ac:dyDescent="0.25">
      <c r="A101" s="61" t="s">
        <v>198</v>
      </c>
      <c r="B101" s="62" t="s">
        <v>199</v>
      </c>
      <c r="C101" s="25" t="s">
        <v>564</v>
      </c>
      <c r="D101" s="72" t="s">
        <v>7</v>
      </c>
      <c r="E101" s="72">
        <v>308</v>
      </c>
      <c r="F101" s="85">
        <v>0.19500000000000001</v>
      </c>
      <c r="G101" s="72"/>
      <c r="H101" s="72"/>
      <c r="I101" s="82">
        <v>40.935500000000005</v>
      </c>
      <c r="J101" s="21">
        <f>IF(ISNUMBER(I101),F101*E101*I101,"")</f>
        <v>2458.5861300000006</v>
      </c>
      <c r="K101" s="26"/>
      <c r="L101" s="49"/>
    </row>
    <row r="102" spans="1:12" x14ac:dyDescent="0.25">
      <c r="A102" s="61" t="s">
        <v>200</v>
      </c>
      <c r="B102" s="62" t="s">
        <v>583</v>
      </c>
      <c r="C102" s="25" t="s">
        <v>564</v>
      </c>
      <c r="D102" s="72" t="s">
        <v>7</v>
      </c>
      <c r="E102" s="72">
        <v>347</v>
      </c>
      <c r="F102" s="85">
        <v>0.19500000000000001</v>
      </c>
      <c r="G102" s="72"/>
      <c r="H102" s="72"/>
      <c r="I102" s="82">
        <v>32.14</v>
      </c>
      <c r="J102" s="21">
        <f>IF(ISNUMBER(I102),F102*E102*I102,"")</f>
        <v>2174.7531000000004</v>
      </c>
      <c r="K102" s="26"/>
      <c r="L102" s="49"/>
    </row>
    <row r="103" spans="1:12" x14ac:dyDescent="0.25">
      <c r="A103" s="61" t="s">
        <v>201</v>
      </c>
      <c r="B103" s="62" t="s">
        <v>202</v>
      </c>
      <c r="C103" s="25" t="s">
        <v>564</v>
      </c>
      <c r="D103" s="72" t="s">
        <v>7</v>
      </c>
      <c r="E103" s="72">
        <v>347</v>
      </c>
      <c r="F103" s="85">
        <v>0.19500000000000001</v>
      </c>
      <c r="G103" s="72"/>
      <c r="H103" s="72"/>
      <c r="I103" s="82">
        <v>21.25</v>
      </c>
      <c r="J103" s="21">
        <f>IF(ISNUMBER(I103),F103*E103*I103,"")</f>
        <v>1437.8812500000001</v>
      </c>
      <c r="K103" s="26"/>
      <c r="L103" s="49"/>
    </row>
    <row r="104" spans="1:12" x14ac:dyDescent="0.25">
      <c r="A104" s="61" t="s">
        <v>203</v>
      </c>
      <c r="B104" s="62" t="s">
        <v>204</v>
      </c>
      <c r="C104" s="25" t="s">
        <v>564</v>
      </c>
      <c r="D104" s="72" t="s">
        <v>7</v>
      </c>
      <c r="E104" s="72">
        <v>347</v>
      </c>
      <c r="F104" s="85">
        <v>0.19500000000000001</v>
      </c>
      <c r="G104" s="72"/>
      <c r="H104" s="72"/>
      <c r="I104" s="82">
        <v>25.85</v>
      </c>
      <c r="J104" s="21">
        <f>IF(ISNUMBER(I104),F104*E104*I104,"")</f>
        <v>1749.1402500000002</v>
      </c>
      <c r="K104" s="26"/>
      <c r="L104" s="49"/>
    </row>
    <row r="105" spans="1:12" x14ac:dyDescent="0.25">
      <c r="A105" s="61" t="s">
        <v>205</v>
      </c>
      <c r="B105" s="62" t="s">
        <v>206</v>
      </c>
      <c r="C105" s="25" t="s">
        <v>564</v>
      </c>
      <c r="D105" s="72" t="s">
        <v>7</v>
      </c>
      <c r="E105" s="72">
        <v>200</v>
      </c>
      <c r="F105" s="85">
        <v>0.19500000000000001</v>
      </c>
      <c r="G105" s="72"/>
      <c r="H105" s="72"/>
      <c r="I105" s="82">
        <v>16.88</v>
      </c>
      <c r="J105" s="21">
        <f>IF(ISNUMBER(I105),F105*E105*I105,"")</f>
        <v>658.31999999999994</v>
      </c>
      <c r="K105" s="26"/>
      <c r="L105" s="49"/>
    </row>
    <row r="106" spans="1:12" x14ac:dyDescent="0.25">
      <c r="A106" s="61" t="s">
        <v>207</v>
      </c>
      <c r="B106" s="62" t="s">
        <v>208</v>
      </c>
      <c r="C106" s="25" t="s">
        <v>564</v>
      </c>
      <c r="D106" s="72" t="s">
        <v>7</v>
      </c>
      <c r="E106" s="72">
        <v>480</v>
      </c>
      <c r="F106" s="85">
        <v>0.19500000000000001</v>
      </c>
      <c r="G106" s="72"/>
      <c r="H106" s="72"/>
      <c r="I106" s="82">
        <v>20.91</v>
      </c>
      <c r="J106" s="21">
        <f>IF(ISNUMBER(I106),F106*E106*I106,"")</f>
        <v>1957.1760000000002</v>
      </c>
      <c r="K106" s="26"/>
      <c r="L106" s="49"/>
    </row>
    <row r="107" spans="1:12" x14ac:dyDescent="0.25">
      <c r="A107" s="61" t="s">
        <v>209</v>
      </c>
      <c r="B107" s="62" t="s">
        <v>210</v>
      </c>
      <c r="C107" s="25" t="s">
        <v>564</v>
      </c>
      <c r="D107" s="72" t="s">
        <v>7</v>
      </c>
      <c r="E107" s="72">
        <v>160</v>
      </c>
      <c r="F107" s="85">
        <v>0.19500000000000001</v>
      </c>
      <c r="G107" s="72"/>
      <c r="H107" s="72"/>
      <c r="I107" s="82">
        <v>29.78</v>
      </c>
      <c r="J107" s="21">
        <f>IF(ISNUMBER(I107),F107*E107*I107,"")</f>
        <v>929.13600000000008</v>
      </c>
      <c r="K107" s="26"/>
      <c r="L107" s="49"/>
    </row>
    <row r="108" spans="1:12" x14ac:dyDescent="0.25">
      <c r="A108" s="61" t="s">
        <v>211</v>
      </c>
      <c r="B108" s="62" t="s">
        <v>212</v>
      </c>
      <c r="C108" s="25" t="s">
        <v>564</v>
      </c>
      <c r="D108" s="72" t="s">
        <v>7</v>
      </c>
      <c r="E108" s="72">
        <v>240</v>
      </c>
      <c r="F108" s="85">
        <v>0.19500000000000001</v>
      </c>
      <c r="G108" s="72"/>
      <c r="H108" s="72"/>
      <c r="I108" s="82">
        <v>39.21</v>
      </c>
      <c r="J108" s="21">
        <f>IF(ISNUMBER(I108),F108*E108*I108,"")</f>
        <v>1835.0280000000002</v>
      </c>
      <c r="K108" s="26"/>
      <c r="L108" s="49"/>
    </row>
    <row r="109" spans="1:12" x14ac:dyDescent="0.25">
      <c r="A109" s="61" t="s">
        <v>213</v>
      </c>
      <c r="B109" s="62" t="s">
        <v>214</v>
      </c>
      <c r="C109" s="25" t="s">
        <v>564</v>
      </c>
      <c r="D109" s="72" t="s">
        <v>7</v>
      </c>
      <c r="E109" s="72">
        <v>360</v>
      </c>
      <c r="F109" s="85">
        <v>0.19500000000000001</v>
      </c>
      <c r="G109" s="72"/>
      <c r="H109" s="72"/>
      <c r="I109" s="82">
        <v>52.68</v>
      </c>
      <c r="J109" s="21">
        <f>IF(ISNUMBER(I109),F109*E109*I109,"")</f>
        <v>3698.136</v>
      </c>
      <c r="K109" s="26"/>
      <c r="L109" s="49"/>
    </row>
    <row r="110" spans="1:12" x14ac:dyDescent="0.25">
      <c r="A110" s="61" t="s">
        <v>215</v>
      </c>
      <c r="B110" s="62" t="s">
        <v>574</v>
      </c>
      <c r="C110" s="25" t="s">
        <v>564</v>
      </c>
      <c r="D110" s="72" t="s">
        <v>7</v>
      </c>
      <c r="E110" s="72">
        <v>440</v>
      </c>
      <c r="F110" s="85">
        <v>0.19500000000000001</v>
      </c>
      <c r="G110" s="72"/>
      <c r="H110" s="72"/>
      <c r="I110" s="82">
        <v>40</v>
      </c>
      <c r="J110" s="21">
        <f>IF(ISNUMBER(I110),F110*E110*I110,"")</f>
        <v>3432</v>
      </c>
      <c r="K110" s="26"/>
      <c r="L110" s="49"/>
    </row>
    <row r="111" spans="1:12" x14ac:dyDescent="0.25">
      <c r="A111" s="61" t="s">
        <v>216</v>
      </c>
      <c r="B111" s="62" t="s">
        <v>217</v>
      </c>
      <c r="C111" s="25" t="s">
        <v>564</v>
      </c>
      <c r="D111" s="72" t="s">
        <v>7</v>
      </c>
      <c r="E111" s="72">
        <v>500</v>
      </c>
      <c r="F111" s="85">
        <v>0.19500000000000001</v>
      </c>
      <c r="G111" s="72"/>
      <c r="H111" s="72"/>
      <c r="I111" s="82">
        <v>29.83</v>
      </c>
      <c r="J111" s="21">
        <f>IF(ISNUMBER(I111),F111*E111*I111,"")</f>
        <v>2908.4249999999997</v>
      </c>
      <c r="K111" s="26"/>
      <c r="L111" s="49"/>
    </row>
    <row r="112" spans="1:12" x14ac:dyDescent="0.25">
      <c r="A112" s="61" t="s">
        <v>218</v>
      </c>
      <c r="B112" s="62" t="s">
        <v>219</v>
      </c>
      <c r="C112" s="25" t="s">
        <v>564</v>
      </c>
      <c r="D112" s="72" t="s">
        <v>7</v>
      </c>
      <c r="E112" s="72">
        <v>800</v>
      </c>
      <c r="F112" s="85">
        <v>0.19500000000000001</v>
      </c>
      <c r="G112" s="72"/>
      <c r="H112" s="72"/>
      <c r="I112" s="82">
        <v>75</v>
      </c>
      <c r="J112" s="21">
        <f>IF(ISNUMBER(I112),F112*E112*I112,"")</f>
        <v>11700</v>
      </c>
      <c r="K112" s="26"/>
      <c r="L112" s="49"/>
    </row>
    <row r="113" spans="1:12" x14ac:dyDescent="0.25">
      <c r="A113" s="61" t="s">
        <v>220</v>
      </c>
      <c r="B113" s="62" t="s">
        <v>221</v>
      </c>
      <c r="C113" s="25" t="s">
        <v>564</v>
      </c>
      <c r="D113" s="72" t="s">
        <v>7</v>
      </c>
      <c r="E113" s="72">
        <v>840</v>
      </c>
      <c r="F113" s="85">
        <v>0.19500000000000001</v>
      </c>
      <c r="G113" s="72"/>
      <c r="H113" s="72"/>
      <c r="I113" s="82">
        <v>80</v>
      </c>
      <c r="J113" s="21">
        <f>IF(ISNUMBER(I113),F113*E113*I113,"")</f>
        <v>13104</v>
      </c>
      <c r="K113" s="26"/>
      <c r="L113" s="49"/>
    </row>
    <row r="114" spans="1:12" hidden="1" x14ac:dyDescent="0.25">
      <c r="A114" s="28" t="s">
        <v>222</v>
      </c>
      <c r="B114" s="36" t="s">
        <v>223</v>
      </c>
      <c r="C114" s="25" t="s">
        <v>564</v>
      </c>
      <c r="D114" s="10" t="s">
        <v>7</v>
      </c>
      <c r="E114" s="10">
        <v>0</v>
      </c>
      <c r="F114" s="10">
        <v>0.2</v>
      </c>
      <c r="G114" s="10"/>
      <c r="H114" s="10"/>
      <c r="I114" s="20">
        <v>22.27</v>
      </c>
      <c r="J114" s="21">
        <f>IF(ISNUMBER(I114),F114*E114*I114,"")</f>
        <v>0</v>
      </c>
      <c r="K114" s="26"/>
      <c r="L114" s="49"/>
    </row>
    <row r="115" spans="1:12" hidden="1" x14ac:dyDescent="0.25">
      <c r="A115" s="28" t="s">
        <v>224</v>
      </c>
      <c r="B115" s="36" t="s">
        <v>225</v>
      </c>
      <c r="C115" s="25" t="s">
        <v>564</v>
      </c>
      <c r="D115" s="10" t="s">
        <v>8</v>
      </c>
      <c r="E115" s="10">
        <v>0</v>
      </c>
      <c r="F115" s="10">
        <v>0.2</v>
      </c>
      <c r="G115" s="10"/>
      <c r="H115" s="10"/>
      <c r="I115" s="20">
        <v>3149.76</v>
      </c>
      <c r="J115" s="21">
        <f>IF(ISNUMBER(I115),F115*E115*I115,"")</f>
        <v>0</v>
      </c>
      <c r="K115" s="26"/>
      <c r="L115" s="49"/>
    </row>
    <row r="116" spans="1:12" x14ac:dyDescent="0.25">
      <c r="A116" s="61" t="s">
        <v>226</v>
      </c>
      <c r="B116" s="62" t="s">
        <v>227</v>
      </c>
      <c r="C116" s="25" t="s">
        <v>564</v>
      </c>
      <c r="D116" s="72" t="s">
        <v>8</v>
      </c>
      <c r="E116" s="72">
        <v>1</v>
      </c>
      <c r="F116" s="85">
        <v>0.19500000000000001</v>
      </c>
      <c r="G116" s="72"/>
      <c r="H116" s="72"/>
      <c r="I116" s="82">
        <v>6630</v>
      </c>
      <c r="J116" s="21">
        <f>IF(ISNUMBER(I116),F116*E116*I116,"")</f>
        <v>1292.8500000000001</v>
      </c>
      <c r="K116" s="26"/>
      <c r="L116" s="49"/>
    </row>
    <row r="117" spans="1:12" x14ac:dyDescent="0.25">
      <c r="A117" s="61" t="s">
        <v>228</v>
      </c>
      <c r="B117" s="62" t="s">
        <v>229</v>
      </c>
      <c r="C117" s="25" t="s">
        <v>564</v>
      </c>
      <c r="D117" s="72" t="s">
        <v>8</v>
      </c>
      <c r="E117" s="72">
        <v>1</v>
      </c>
      <c r="F117" s="85">
        <v>0.19500000000000001</v>
      </c>
      <c r="G117" s="72"/>
      <c r="H117" s="72"/>
      <c r="I117" s="82">
        <v>6626.22</v>
      </c>
      <c r="J117" s="21">
        <f>IF(ISNUMBER(I117),F117*E117*I117,"")</f>
        <v>1292.1129000000001</v>
      </c>
      <c r="K117" s="26"/>
      <c r="L117" s="49"/>
    </row>
    <row r="118" spans="1:12" x14ac:dyDescent="0.25">
      <c r="A118" s="61" t="s">
        <v>230</v>
      </c>
      <c r="B118" s="62" t="s">
        <v>231</v>
      </c>
      <c r="C118" s="25" t="s">
        <v>564</v>
      </c>
      <c r="D118" s="72" t="s">
        <v>8</v>
      </c>
      <c r="E118" s="72">
        <v>2</v>
      </c>
      <c r="F118" s="85">
        <v>0.19500000000000001</v>
      </c>
      <c r="G118" s="72"/>
      <c r="H118" s="72"/>
      <c r="I118" s="82">
        <v>1102</v>
      </c>
      <c r="J118" s="21">
        <f>IF(ISNUMBER(I118),F118*E118*I118,"")</f>
        <v>429.78000000000003</v>
      </c>
      <c r="K118" s="26"/>
      <c r="L118" s="49"/>
    </row>
    <row r="119" spans="1:12" x14ac:dyDescent="0.25">
      <c r="A119" s="61" t="s">
        <v>232</v>
      </c>
      <c r="B119" s="62" t="s">
        <v>233</v>
      </c>
      <c r="C119" s="25" t="s">
        <v>564</v>
      </c>
      <c r="D119" s="72" t="s">
        <v>6</v>
      </c>
      <c r="E119" s="72">
        <v>150</v>
      </c>
      <c r="F119" s="85">
        <v>0.19500000000000001</v>
      </c>
      <c r="G119" s="72"/>
      <c r="H119" s="72"/>
      <c r="I119" s="82">
        <v>2.5270000000000001</v>
      </c>
      <c r="J119" s="21">
        <f>IF(ISNUMBER(I119),F119*E119*I119,"")</f>
        <v>73.914749999999998</v>
      </c>
      <c r="K119" s="26"/>
      <c r="L119" s="49"/>
    </row>
    <row r="120" spans="1:12" x14ac:dyDescent="0.25">
      <c r="A120" s="61" t="s">
        <v>234</v>
      </c>
      <c r="B120" s="62" t="s">
        <v>235</v>
      </c>
      <c r="C120" s="25" t="s">
        <v>564</v>
      </c>
      <c r="D120" s="72" t="s">
        <v>6</v>
      </c>
      <c r="E120" s="72">
        <v>150</v>
      </c>
      <c r="F120" s="85">
        <v>0.19500000000000001</v>
      </c>
      <c r="G120" s="72"/>
      <c r="H120" s="72"/>
      <c r="I120" s="82">
        <v>5.794999999999999</v>
      </c>
      <c r="J120" s="21">
        <f>IF(ISNUMBER(I120),F120*E120*I120,"")</f>
        <v>169.50374999999997</v>
      </c>
      <c r="K120" s="26"/>
      <c r="L120" s="49"/>
    </row>
    <row r="121" spans="1:12" x14ac:dyDescent="0.25">
      <c r="A121" s="61" t="s">
        <v>236</v>
      </c>
      <c r="B121" s="62" t="s">
        <v>237</v>
      </c>
      <c r="C121" s="25" t="s">
        <v>564</v>
      </c>
      <c r="D121" s="72" t="s">
        <v>7</v>
      </c>
      <c r="E121" s="72">
        <v>658</v>
      </c>
      <c r="F121" s="85">
        <v>0.19500000000000001</v>
      </c>
      <c r="G121" s="72"/>
      <c r="H121" s="72"/>
      <c r="I121" s="82">
        <v>21.2515</v>
      </c>
      <c r="J121" s="21">
        <f>IF(ISNUMBER(I121),F121*E121*I121,"")</f>
        <v>2726.7799650000002</v>
      </c>
      <c r="K121" s="26"/>
      <c r="L121" s="49"/>
    </row>
    <row r="122" spans="1:12" x14ac:dyDescent="0.25">
      <c r="A122" s="61" t="s">
        <v>238</v>
      </c>
      <c r="B122" s="62" t="s">
        <v>239</v>
      </c>
      <c r="C122" s="25" t="s">
        <v>564</v>
      </c>
      <c r="D122" s="72" t="s">
        <v>7</v>
      </c>
      <c r="E122" s="72">
        <v>278</v>
      </c>
      <c r="F122" s="85">
        <v>0.19500000000000001</v>
      </c>
      <c r="G122" s="72"/>
      <c r="H122" s="72"/>
      <c r="I122" s="82">
        <v>27.57</v>
      </c>
      <c r="J122" s="21">
        <f>IF(ISNUMBER(I122),F122*E122*I122,"")</f>
        <v>1494.5697</v>
      </c>
      <c r="K122" s="26"/>
      <c r="L122" s="49"/>
    </row>
    <row r="123" spans="1:12" x14ac:dyDescent="0.25">
      <c r="A123" s="61" t="s">
        <v>240</v>
      </c>
      <c r="B123" s="62" t="s">
        <v>241</v>
      </c>
      <c r="C123" s="25" t="s">
        <v>564</v>
      </c>
      <c r="D123" s="72" t="s">
        <v>7</v>
      </c>
      <c r="E123" s="72">
        <v>1265</v>
      </c>
      <c r="F123" s="85">
        <v>0.19500000000000001</v>
      </c>
      <c r="G123" s="72"/>
      <c r="H123" s="72"/>
      <c r="I123" s="82">
        <v>33.354499999999994</v>
      </c>
      <c r="J123" s="21">
        <f>IF(ISNUMBER(I123),F123*E123*I123,"")</f>
        <v>8227.7212874999987</v>
      </c>
      <c r="K123" s="26"/>
      <c r="L123" s="49"/>
    </row>
    <row r="124" spans="1:12" x14ac:dyDescent="0.25">
      <c r="A124" s="61" t="s">
        <v>242</v>
      </c>
      <c r="B124" s="62" t="s">
        <v>243</v>
      </c>
      <c r="C124" s="25" t="s">
        <v>564</v>
      </c>
      <c r="D124" s="72" t="s">
        <v>7</v>
      </c>
      <c r="E124" s="72">
        <v>607</v>
      </c>
      <c r="F124" s="85">
        <v>0.19500000000000001</v>
      </c>
      <c r="G124" s="72"/>
      <c r="H124" s="72"/>
      <c r="I124" s="82">
        <v>39.82</v>
      </c>
      <c r="J124" s="21">
        <f>IF(ISNUMBER(I124),F124*E124*I124,"")</f>
        <v>4713.2943000000005</v>
      </c>
      <c r="K124" s="26"/>
      <c r="L124" s="49"/>
    </row>
    <row r="125" spans="1:12" x14ac:dyDescent="0.25">
      <c r="A125" s="61" t="s">
        <v>244</v>
      </c>
      <c r="B125" s="62" t="s">
        <v>245</v>
      </c>
      <c r="C125" s="25" t="s">
        <v>564</v>
      </c>
      <c r="D125" s="72" t="s">
        <v>7</v>
      </c>
      <c r="E125" s="72">
        <v>1265</v>
      </c>
      <c r="F125" s="85">
        <v>0.19500000000000001</v>
      </c>
      <c r="G125" s="72"/>
      <c r="H125" s="72"/>
      <c r="I125" s="82">
        <v>41.400999999999996</v>
      </c>
      <c r="J125" s="21">
        <f>IF(ISNUMBER(I125),F125*E125*I125,"")</f>
        <v>10212.591675</v>
      </c>
      <c r="K125" s="26"/>
      <c r="L125" s="49"/>
    </row>
    <row r="126" spans="1:12" x14ac:dyDescent="0.25">
      <c r="A126" s="61" t="s">
        <v>246</v>
      </c>
      <c r="B126" s="62" t="s">
        <v>247</v>
      </c>
      <c r="C126" s="25" t="s">
        <v>564</v>
      </c>
      <c r="D126" s="72" t="s">
        <v>7</v>
      </c>
      <c r="E126" s="72">
        <v>557</v>
      </c>
      <c r="F126" s="85">
        <v>0.19500000000000001</v>
      </c>
      <c r="G126" s="72"/>
      <c r="H126" s="72"/>
      <c r="I126" s="82">
        <v>43.39</v>
      </c>
      <c r="J126" s="21">
        <f>IF(ISNUMBER(I126),F126*E126*I126,"")</f>
        <v>4712.8048500000004</v>
      </c>
      <c r="K126" s="26"/>
      <c r="L126" s="49"/>
    </row>
    <row r="127" spans="1:12" x14ac:dyDescent="0.25">
      <c r="A127" s="61" t="s">
        <v>248</v>
      </c>
      <c r="B127" s="62" t="s">
        <v>249</v>
      </c>
      <c r="C127" s="25" t="s">
        <v>564</v>
      </c>
      <c r="D127" s="72" t="s">
        <v>6</v>
      </c>
      <c r="E127" s="72">
        <v>240</v>
      </c>
      <c r="F127" s="85">
        <v>0.19500000000000001</v>
      </c>
      <c r="G127" s="72"/>
      <c r="H127" s="72"/>
      <c r="I127" s="82">
        <v>9.3515149999999991</v>
      </c>
      <c r="J127" s="21">
        <f>IF(ISNUMBER(I127),F127*E127*I127,"")</f>
        <v>437.65090199999997</v>
      </c>
      <c r="K127" s="26"/>
      <c r="L127" s="49"/>
    </row>
    <row r="128" spans="1:12" x14ac:dyDescent="0.25">
      <c r="A128" s="61" t="s">
        <v>250</v>
      </c>
      <c r="B128" s="62" t="s">
        <v>251</v>
      </c>
      <c r="C128" s="25" t="s">
        <v>564</v>
      </c>
      <c r="D128" s="72" t="s">
        <v>6</v>
      </c>
      <c r="E128" s="72">
        <v>300</v>
      </c>
      <c r="F128" s="85">
        <v>0.19500000000000001</v>
      </c>
      <c r="G128" s="72"/>
      <c r="H128" s="72"/>
      <c r="I128" s="82">
        <v>11.892100000000001</v>
      </c>
      <c r="J128" s="21">
        <f>IF(ISNUMBER(I128),F128*E128*I128,"")</f>
        <v>695.68785000000003</v>
      </c>
      <c r="K128" s="26"/>
      <c r="L128" s="49"/>
    </row>
    <row r="129" spans="1:12" x14ac:dyDescent="0.25">
      <c r="A129" s="61" t="s">
        <v>252</v>
      </c>
      <c r="B129" s="62" t="s">
        <v>253</v>
      </c>
      <c r="C129" s="25" t="s">
        <v>564</v>
      </c>
      <c r="D129" s="72" t="s">
        <v>6</v>
      </c>
      <c r="E129" s="72">
        <v>300</v>
      </c>
      <c r="F129" s="85">
        <v>0.19500000000000001</v>
      </c>
      <c r="G129" s="72"/>
      <c r="H129" s="72"/>
      <c r="I129" s="82">
        <v>13.29753</v>
      </c>
      <c r="J129" s="21">
        <f>IF(ISNUMBER(I129),F129*E129*I129,"")</f>
        <v>777.90550499999995</v>
      </c>
      <c r="K129" s="26"/>
      <c r="L129" s="49"/>
    </row>
    <row r="130" spans="1:12" x14ac:dyDescent="0.25">
      <c r="A130" s="61" t="s">
        <v>254</v>
      </c>
      <c r="B130" s="62" t="s">
        <v>255</v>
      </c>
      <c r="C130" s="25" t="s">
        <v>564</v>
      </c>
      <c r="D130" s="72" t="s">
        <v>6</v>
      </c>
      <c r="E130" s="72">
        <v>240</v>
      </c>
      <c r="F130" s="85">
        <v>0.19500000000000001</v>
      </c>
      <c r="G130" s="72"/>
      <c r="H130" s="72"/>
      <c r="I130" s="82">
        <v>19.621964999999999</v>
      </c>
      <c r="J130" s="21">
        <f>IF(ISNUMBER(I130),F130*E130*I130,"")</f>
        <v>918.30796200000009</v>
      </c>
      <c r="K130" s="26"/>
      <c r="L130" s="49"/>
    </row>
    <row r="131" spans="1:12" x14ac:dyDescent="0.25">
      <c r="A131" s="61" t="s">
        <v>256</v>
      </c>
      <c r="B131" s="62" t="s">
        <v>257</v>
      </c>
      <c r="C131" s="25" t="s">
        <v>564</v>
      </c>
      <c r="D131" s="72" t="s">
        <v>6</v>
      </c>
      <c r="E131" s="72">
        <v>180</v>
      </c>
      <c r="F131" s="85">
        <v>0.19500000000000001</v>
      </c>
      <c r="G131" s="72"/>
      <c r="H131" s="72"/>
      <c r="I131" s="82">
        <v>3.8379049999999997</v>
      </c>
      <c r="J131" s="21">
        <f>IF(ISNUMBER(I131),F131*E131*I131,"")</f>
        <v>134.7104655</v>
      </c>
      <c r="K131" s="26"/>
      <c r="L131" s="49"/>
    </row>
    <row r="132" spans="1:12" x14ac:dyDescent="0.25">
      <c r="A132" s="61" t="s">
        <v>258</v>
      </c>
      <c r="B132" s="62" t="s">
        <v>259</v>
      </c>
      <c r="C132" s="25" t="s">
        <v>564</v>
      </c>
      <c r="D132" s="72" t="s">
        <v>5</v>
      </c>
      <c r="E132" s="72">
        <v>1600</v>
      </c>
      <c r="F132" s="85">
        <v>0.19500000000000001</v>
      </c>
      <c r="G132" s="72"/>
      <c r="H132" s="72"/>
      <c r="I132" s="82">
        <v>9.8040000000000003</v>
      </c>
      <c r="J132" s="21">
        <f>IF(ISNUMBER(I132),F132*E132*I132,"")</f>
        <v>3058.848</v>
      </c>
      <c r="K132" s="26"/>
      <c r="L132" s="49"/>
    </row>
    <row r="133" spans="1:12" x14ac:dyDescent="0.25">
      <c r="A133" s="61" t="s">
        <v>260</v>
      </c>
      <c r="B133" s="62" t="s">
        <v>261</v>
      </c>
      <c r="C133" s="25" t="s">
        <v>564</v>
      </c>
      <c r="D133" s="72" t="s">
        <v>6</v>
      </c>
      <c r="E133" s="72">
        <v>240</v>
      </c>
      <c r="F133" s="85">
        <v>0.19500000000000001</v>
      </c>
      <c r="G133" s="72"/>
      <c r="H133" s="72"/>
      <c r="I133" s="82">
        <v>4.17753</v>
      </c>
      <c r="J133" s="21">
        <f>IF(ISNUMBER(I133),F133*E133*I133,"")</f>
        <v>195.50840400000001</v>
      </c>
      <c r="K133" s="26"/>
      <c r="L133" s="49"/>
    </row>
    <row r="134" spans="1:12" x14ac:dyDescent="0.25">
      <c r="A134" s="61" t="s">
        <v>262</v>
      </c>
      <c r="B134" s="62" t="s">
        <v>263</v>
      </c>
      <c r="C134" s="25" t="s">
        <v>564</v>
      </c>
      <c r="D134" s="72" t="s">
        <v>6</v>
      </c>
      <c r="E134" s="72">
        <v>240</v>
      </c>
      <c r="F134" s="85">
        <v>0.19500000000000001</v>
      </c>
      <c r="G134" s="72"/>
      <c r="H134" s="72"/>
      <c r="I134" s="82">
        <v>6.2994500000000002</v>
      </c>
      <c r="J134" s="21">
        <f>IF(ISNUMBER(I134),F134*E134*I134,"")</f>
        <v>294.81426000000005</v>
      </c>
      <c r="K134" s="26"/>
      <c r="L134" s="49"/>
    </row>
    <row r="135" spans="1:12" x14ac:dyDescent="0.25">
      <c r="A135" s="61" t="s">
        <v>264</v>
      </c>
      <c r="B135" s="62" t="s">
        <v>265</v>
      </c>
      <c r="C135" s="25" t="s">
        <v>564</v>
      </c>
      <c r="D135" s="72" t="s">
        <v>6</v>
      </c>
      <c r="E135" s="72">
        <v>720</v>
      </c>
      <c r="F135" s="85">
        <v>0.19500000000000001</v>
      </c>
      <c r="G135" s="72"/>
      <c r="H135" s="72"/>
      <c r="I135" s="82">
        <v>7.3604100000000008</v>
      </c>
      <c r="J135" s="21">
        <f>IF(ISNUMBER(I135),F135*E135*I135,"")</f>
        <v>1033.4015640000002</v>
      </c>
      <c r="K135" s="26"/>
      <c r="L135" s="49"/>
    </row>
    <row r="136" spans="1:12" x14ac:dyDescent="0.25">
      <c r="A136" s="61" t="s">
        <v>266</v>
      </c>
      <c r="B136" s="62" t="s">
        <v>267</v>
      </c>
      <c r="C136" s="25" t="s">
        <v>564</v>
      </c>
      <c r="D136" s="72" t="s">
        <v>6</v>
      </c>
      <c r="E136" s="72">
        <v>240</v>
      </c>
      <c r="F136" s="85">
        <v>0.19500000000000001</v>
      </c>
      <c r="G136" s="72"/>
      <c r="H136" s="72"/>
      <c r="I136" s="82">
        <v>3.1828799999999999</v>
      </c>
      <c r="J136" s="21">
        <f>IF(ISNUMBER(I136),F136*E136*I136,"")</f>
        <v>148.95878400000001</v>
      </c>
      <c r="K136" s="26"/>
      <c r="L136" s="49"/>
    </row>
    <row r="137" spans="1:12" x14ac:dyDescent="0.25">
      <c r="A137" s="61" t="s">
        <v>268</v>
      </c>
      <c r="B137" s="62" t="s">
        <v>269</v>
      </c>
      <c r="C137" s="25" t="s">
        <v>564</v>
      </c>
      <c r="D137" s="72" t="s">
        <v>6</v>
      </c>
      <c r="E137" s="72">
        <v>240</v>
      </c>
      <c r="F137" s="85">
        <v>0.19500000000000001</v>
      </c>
      <c r="G137" s="72"/>
      <c r="H137" s="72"/>
      <c r="I137" s="82">
        <v>4.7080099999999998</v>
      </c>
      <c r="J137" s="21">
        <f>IF(ISNUMBER(I137),F137*E137*I137,"")</f>
        <v>220.334868</v>
      </c>
      <c r="K137" s="26"/>
      <c r="L137" s="49"/>
    </row>
    <row r="138" spans="1:12" x14ac:dyDescent="0.25">
      <c r="A138" s="61" t="s">
        <v>270</v>
      </c>
      <c r="B138" s="62" t="s">
        <v>271</v>
      </c>
      <c r="C138" s="25" t="s">
        <v>564</v>
      </c>
      <c r="D138" s="72" t="s">
        <v>6</v>
      </c>
      <c r="E138" s="72">
        <v>240</v>
      </c>
      <c r="F138" s="85">
        <v>0.19500000000000001</v>
      </c>
      <c r="G138" s="72"/>
      <c r="H138" s="72"/>
      <c r="I138" s="82">
        <v>2.6524000000000001</v>
      </c>
      <c r="J138" s="21">
        <f>IF(ISNUMBER(I138),F138*E138*I138,"")</f>
        <v>124.13232000000002</v>
      </c>
      <c r="K138" s="26"/>
      <c r="L138" s="49"/>
    </row>
    <row r="139" spans="1:12" x14ac:dyDescent="0.25">
      <c r="A139" s="61" t="s">
        <v>272</v>
      </c>
      <c r="B139" s="62" t="s">
        <v>273</v>
      </c>
      <c r="C139" s="25" t="s">
        <v>564</v>
      </c>
      <c r="D139" s="72" t="s">
        <v>6</v>
      </c>
      <c r="E139" s="72">
        <v>240</v>
      </c>
      <c r="F139" s="85">
        <v>0.19500000000000001</v>
      </c>
      <c r="G139" s="72"/>
      <c r="H139" s="72"/>
      <c r="I139" s="82">
        <v>5.2384900000000005</v>
      </c>
      <c r="J139" s="21">
        <f>IF(ISNUMBER(I139),F139*E139*I139,"")</f>
        <v>245.16133200000004</v>
      </c>
      <c r="K139" s="26"/>
      <c r="L139" s="49"/>
    </row>
    <row r="140" spans="1:12" x14ac:dyDescent="0.25">
      <c r="A140" s="61" t="s">
        <v>274</v>
      </c>
      <c r="B140" s="62" t="s">
        <v>275</v>
      </c>
      <c r="C140" s="25" t="s">
        <v>564</v>
      </c>
      <c r="D140" s="72" t="s">
        <v>6</v>
      </c>
      <c r="E140" s="72">
        <v>240</v>
      </c>
      <c r="F140" s="85">
        <v>0.19500000000000001</v>
      </c>
      <c r="G140" s="72"/>
      <c r="H140" s="72"/>
      <c r="I140" s="82">
        <v>3.6470500000000006</v>
      </c>
      <c r="J140" s="21">
        <f>IF(ISNUMBER(I140),F140*E140*I140,"")</f>
        <v>170.68194000000005</v>
      </c>
      <c r="K140" s="26"/>
      <c r="L140" s="49"/>
    </row>
    <row r="141" spans="1:12" x14ac:dyDescent="0.25">
      <c r="A141" s="61" t="s">
        <v>276</v>
      </c>
      <c r="B141" s="62" t="s">
        <v>277</v>
      </c>
      <c r="C141" s="25" t="s">
        <v>564</v>
      </c>
      <c r="D141" s="72" t="s">
        <v>6</v>
      </c>
      <c r="E141" s="72">
        <v>240</v>
      </c>
      <c r="F141" s="85">
        <v>0.19500000000000001</v>
      </c>
      <c r="G141" s="72"/>
      <c r="H141" s="72"/>
      <c r="I141" s="82">
        <v>5.50373</v>
      </c>
      <c r="J141" s="21">
        <f>IF(ISNUMBER(I141),F141*E141*I141,"")</f>
        <v>257.57456400000001</v>
      </c>
      <c r="K141" s="26"/>
      <c r="L141" s="49"/>
    </row>
    <row r="142" spans="1:12" x14ac:dyDescent="0.25">
      <c r="A142" s="61" t="s">
        <v>278</v>
      </c>
      <c r="B142" s="62" t="s">
        <v>279</v>
      </c>
      <c r="C142" s="25" t="s">
        <v>564</v>
      </c>
      <c r="D142" s="72" t="s">
        <v>6</v>
      </c>
      <c r="E142" s="72">
        <v>60</v>
      </c>
      <c r="F142" s="85">
        <v>0.19500000000000001</v>
      </c>
      <c r="G142" s="72"/>
      <c r="H142" s="72"/>
      <c r="I142" s="82">
        <v>30.65</v>
      </c>
      <c r="J142" s="21">
        <f>IF(ISNUMBER(I142),F142*E142*I142,"")</f>
        <v>358.60500000000002</v>
      </c>
      <c r="K142" s="26"/>
      <c r="L142" s="49"/>
    </row>
    <row r="143" spans="1:12" x14ac:dyDescent="0.25">
      <c r="A143" s="61" t="s">
        <v>280</v>
      </c>
      <c r="B143" s="62" t="s">
        <v>281</v>
      </c>
      <c r="C143" s="25" t="s">
        <v>564</v>
      </c>
      <c r="D143" s="72" t="s">
        <v>6</v>
      </c>
      <c r="E143" s="72">
        <v>180</v>
      </c>
      <c r="F143" s="85">
        <v>0.19500000000000001</v>
      </c>
      <c r="G143" s="72"/>
      <c r="H143" s="72"/>
      <c r="I143" s="82">
        <v>37.270000000000003</v>
      </c>
      <c r="J143" s="21">
        <f>IF(ISNUMBER(I143),F143*E143*I143,"")</f>
        <v>1308.1770000000001</v>
      </c>
      <c r="K143" s="26"/>
      <c r="L143" s="49"/>
    </row>
    <row r="144" spans="1:12" x14ac:dyDescent="0.25">
      <c r="A144" s="61" t="s">
        <v>282</v>
      </c>
      <c r="B144" s="62" t="s">
        <v>283</v>
      </c>
      <c r="C144" s="25" t="s">
        <v>564</v>
      </c>
      <c r="D144" s="72" t="s">
        <v>6</v>
      </c>
      <c r="E144" s="72">
        <v>1800</v>
      </c>
      <c r="F144" s="85">
        <v>0.19500000000000001</v>
      </c>
      <c r="G144" s="72"/>
      <c r="H144" s="72"/>
      <c r="I144" s="82">
        <v>30.18</v>
      </c>
      <c r="J144" s="21">
        <f>IF(ISNUMBER(I144),F144*E144*I144,"")</f>
        <v>10593.18</v>
      </c>
      <c r="K144" s="26"/>
      <c r="L144" s="49"/>
    </row>
    <row r="145" spans="1:12" x14ac:dyDescent="0.25">
      <c r="A145" s="61" t="s">
        <v>284</v>
      </c>
      <c r="B145" s="62" t="s">
        <v>285</v>
      </c>
      <c r="C145" s="25" t="s">
        <v>564</v>
      </c>
      <c r="D145" s="72" t="s">
        <v>6</v>
      </c>
      <c r="E145" s="72">
        <v>2250</v>
      </c>
      <c r="F145" s="85">
        <v>0.19500000000000001</v>
      </c>
      <c r="G145" s="72"/>
      <c r="H145" s="72"/>
      <c r="I145" s="82">
        <v>18.579999999999998</v>
      </c>
      <c r="J145" s="21">
        <f>IF(ISNUMBER(I145),F145*E145*I145,"")</f>
        <v>8151.9749999999995</v>
      </c>
      <c r="K145" s="26"/>
      <c r="L145" s="49"/>
    </row>
    <row r="146" spans="1:12" x14ac:dyDescent="0.25">
      <c r="A146" s="61" t="s">
        <v>286</v>
      </c>
      <c r="B146" s="62" t="s">
        <v>287</v>
      </c>
      <c r="C146" s="25" t="s">
        <v>564</v>
      </c>
      <c r="D146" s="72" t="s">
        <v>6</v>
      </c>
      <c r="E146" s="72">
        <v>900</v>
      </c>
      <c r="F146" s="85">
        <v>0.19500000000000001</v>
      </c>
      <c r="G146" s="72"/>
      <c r="H146" s="72"/>
      <c r="I146" s="82">
        <v>21.01</v>
      </c>
      <c r="J146" s="21">
        <f>IF(ISNUMBER(I146),F146*E146*I146,"")</f>
        <v>3687.2550000000001</v>
      </c>
      <c r="K146" s="26"/>
      <c r="L146" s="49"/>
    </row>
    <row r="147" spans="1:12" x14ac:dyDescent="0.25">
      <c r="A147" s="61" t="s">
        <v>288</v>
      </c>
      <c r="B147" s="62" t="s">
        <v>289</v>
      </c>
      <c r="C147" s="25" t="s">
        <v>564</v>
      </c>
      <c r="D147" s="72" t="s">
        <v>6</v>
      </c>
      <c r="E147" s="72">
        <v>1800</v>
      </c>
      <c r="F147" s="85">
        <v>0.19500000000000001</v>
      </c>
      <c r="G147" s="72"/>
      <c r="H147" s="72"/>
      <c r="I147" s="82">
        <v>13.24</v>
      </c>
      <c r="J147" s="21">
        <f>IF(ISNUMBER(I147),F147*E147*I147,"")</f>
        <v>4647.24</v>
      </c>
      <c r="K147" s="26"/>
      <c r="L147" s="49"/>
    </row>
    <row r="148" spans="1:12" x14ac:dyDescent="0.25">
      <c r="A148" s="61" t="s">
        <v>290</v>
      </c>
      <c r="B148" s="62" t="s">
        <v>291</v>
      </c>
      <c r="C148" s="25" t="s">
        <v>564</v>
      </c>
      <c r="D148" s="72" t="s">
        <v>6</v>
      </c>
      <c r="E148" s="72">
        <v>900</v>
      </c>
      <c r="F148" s="85">
        <v>0.19500000000000001</v>
      </c>
      <c r="G148" s="72"/>
      <c r="H148" s="72"/>
      <c r="I148" s="82">
        <v>17.149999999999999</v>
      </c>
      <c r="J148" s="21">
        <f>IF(ISNUMBER(I148),F148*E148*I148,"")</f>
        <v>3009.8249999999998</v>
      </c>
      <c r="K148" s="26"/>
      <c r="L148" s="49"/>
    </row>
    <row r="149" spans="1:12" x14ac:dyDescent="0.25">
      <c r="A149" s="61" t="s">
        <v>292</v>
      </c>
      <c r="B149" s="62" t="s">
        <v>293</v>
      </c>
      <c r="C149" s="25" t="s">
        <v>564</v>
      </c>
      <c r="D149" s="72" t="s">
        <v>6</v>
      </c>
      <c r="E149" s="72">
        <v>900</v>
      </c>
      <c r="F149" s="85">
        <v>0.19500000000000001</v>
      </c>
      <c r="G149" s="72"/>
      <c r="H149" s="72"/>
      <c r="I149" s="82">
        <v>12.94</v>
      </c>
      <c r="J149" s="21">
        <f>IF(ISNUMBER(I149),F149*E149*I149,"")</f>
        <v>2270.9699999999998</v>
      </c>
      <c r="K149" s="26"/>
      <c r="L149" s="49"/>
    </row>
    <row r="150" spans="1:12" x14ac:dyDescent="0.25">
      <c r="A150" s="61" t="s">
        <v>294</v>
      </c>
      <c r="B150" s="62" t="s">
        <v>295</v>
      </c>
      <c r="C150" s="25" t="s">
        <v>564</v>
      </c>
      <c r="D150" s="72" t="s">
        <v>6</v>
      </c>
      <c r="E150" s="72">
        <v>1800</v>
      </c>
      <c r="F150" s="85">
        <v>0.19500000000000001</v>
      </c>
      <c r="G150" s="72"/>
      <c r="H150" s="72"/>
      <c r="I150" s="82">
        <v>20.350000000000001</v>
      </c>
      <c r="J150" s="21">
        <f>IF(ISNUMBER(I150),F150*E150*I150,"")</f>
        <v>7142.85</v>
      </c>
      <c r="K150" s="26"/>
      <c r="L150" s="49"/>
    </row>
    <row r="151" spans="1:12" x14ac:dyDescent="0.25">
      <c r="A151" s="61" t="s">
        <v>296</v>
      </c>
      <c r="B151" s="62" t="s">
        <v>297</v>
      </c>
      <c r="C151" s="25" t="s">
        <v>564</v>
      </c>
      <c r="D151" s="72" t="s">
        <v>6</v>
      </c>
      <c r="E151" s="72">
        <v>900</v>
      </c>
      <c r="F151" s="85">
        <v>0.19500000000000001</v>
      </c>
      <c r="G151" s="72"/>
      <c r="H151" s="72"/>
      <c r="I151" s="82">
        <v>21.67</v>
      </c>
      <c r="J151" s="21">
        <f>IF(ISNUMBER(I151),F151*E151*I151,"")</f>
        <v>3803.0850000000005</v>
      </c>
      <c r="K151" s="26"/>
      <c r="L151" s="49"/>
    </row>
    <row r="152" spans="1:12" x14ac:dyDescent="0.25">
      <c r="A152" s="61" t="s">
        <v>298</v>
      </c>
      <c r="B152" s="62" t="s">
        <v>299</v>
      </c>
      <c r="C152" s="25" t="s">
        <v>564</v>
      </c>
      <c r="D152" s="72" t="s">
        <v>6</v>
      </c>
      <c r="E152" s="72">
        <v>1800</v>
      </c>
      <c r="F152" s="85">
        <v>0.19500000000000001</v>
      </c>
      <c r="G152" s="72"/>
      <c r="H152" s="72"/>
      <c r="I152" s="82">
        <v>24.87</v>
      </c>
      <c r="J152" s="21">
        <f>IF(ISNUMBER(I152),F152*E152*I152,"")</f>
        <v>8729.3700000000008</v>
      </c>
      <c r="K152" s="26"/>
      <c r="L152" s="49"/>
    </row>
    <row r="153" spans="1:12" x14ac:dyDescent="0.25">
      <c r="A153" s="61" t="s">
        <v>300</v>
      </c>
      <c r="B153" s="62" t="s">
        <v>301</v>
      </c>
      <c r="C153" s="25" t="s">
        <v>564</v>
      </c>
      <c r="D153" s="72" t="s">
        <v>6</v>
      </c>
      <c r="E153" s="72">
        <v>1800</v>
      </c>
      <c r="F153" s="85">
        <v>0.19500000000000001</v>
      </c>
      <c r="G153" s="72"/>
      <c r="H153" s="72"/>
      <c r="I153" s="82">
        <v>19.63</v>
      </c>
      <c r="J153" s="21">
        <f>IF(ISNUMBER(I153),F153*E153*I153,"")</f>
        <v>6890.1299999999992</v>
      </c>
      <c r="K153" s="26"/>
      <c r="L153" s="49"/>
    </row>
    <row r="154" spans="1:12" x14ac:dyDescent="0.25">
      <c r="A154" s="61" t="s">
        <v>302</v>
      </c>
      <c r="B154" s="62" t="s">
        <v>303</v>
      </c>
      <c r="C154" s="25" t="s">
        <v>564</v>
      </c>
      <c r="D154" s="72" t="s">
        <v>6</v>
      </c>
      <c r="E154" s="72">
        <v>1800</v>
      </c>
      <c r="F154" s="85">
        <v>0.19500000000000001</v>
      </c>
      <c r="G154" s="72"/>
      <c r="H154" s="72"/>
      <c r="I154" s="82">
        <v>17.66</v>
      </c>
      <c r="J154" s="21">
        <f>IF(ISNUMBER(I154),F154*E154*I154,"")</f>
        <v>6198.66</v>
      </c>
      <c r="K154" s="26"/>
      <c r="L154" s="49"/>
    </row>
    <row r="155" spans="1:12" x14ac:dyDescent="0.25">
      <c r="A155" s="61" t="s">
        <v>304</v>
      </c>
      <c r="B155" s="62" t="s">
        <v>305</v>
      </c>
      <c r="C155" s="25" t="s">
        <v>564</v>
      </c>
      <c r="D155" s="72" t="s">
        <v>6</v>
      </c>
      <c r="E155" s="72">
        <v>900</v>
      </c>
      <c r="F155" s="85">
        <v>0.19500000000000001</v>
      </c>
      <c r="G155" s="72"/>
      <c r="H155" s="72"/>
      <c r="I155" s="82">
        <v>18.329999999999998</v>
      </c>
      <c r="J155" s="21">
        <f>IF(ISNUMBER(I155),F155*E155*I155,"")</f>
        <v>3216.9149999999995</v>
      </c>
      <c r="K155" s="26"/>
      <c r="L155" s="49"/>
    </row>
    <row r="156" spans="1:12" x14ac:dyDescent="0.25">
      <c r="A156" s="61" t="s">
        <v>306</v>
      </c>
      <c r="B156" s="62" t="s">
        <v>307</v>
      </c>
      <c r="C156" s="25" t="s">
        <v>564</v>
      </c>
      <c r="D156" s="72" t="s">
        <v>6</v>
      </c>
      <c r="E156" s="72">
        <v>900</v>
      </c>
      <c r="F156" s="85">
        <v>0.19500000000000001</v>
      </c>
      <c r="G156" s="72"/>
      <c r="H156" s="72"/>
      <c r="I156" s="82">
        <v>11.35</v>
      </c>
      <c r="J156" s="21">
        <f>IF(ISNUMBER(I156),F156*E156*I156,"")</f>
        <v>1991.925</v>
      </c>
      <c r="K156" s="26"/>
      <c r="L156" s="49"/>
    </row>
    <row r="157" spans="1:12" x14ac:dyDescent="0.25">
      <c r="A157" s="61" t="s">
        <v>308</v>
      </c>
      <c r="B157" s="62" t="s">
        <v>309</v>
      </c>
      <c r="C157" s="25" t="s">
        <v>564</v>
      </c>
      <c r="D157" s="72" t="s">
        <v>6</v>
      </c>
      <c r="E157" s="72">
        <v>900</v>
      </c>
      <c r="F157" s="85">
        <v>0.19500000000000001</v>
      </c>
      <c r="G157" s="72"/>
      <c r="H157" s="72"/>
      <c r="I157" s="82">
        <v>25.39</v>
      </c>
      <c r="J157" s="21">
        <f>IF(ISNUMBER(I157),F157*E157*I157,"")</f>
        <v>4455.9449999999997</v>
      </c>
      <c r="K157" s="26"/>
      <c r="L157" s="49"/>
    </row>
    <row r="158" spans="1:12" x14ac:dyDescent="0.25">
      <c r="A158" s="61" t="s">
        <v>310</v>
      </c>
      <c r="B158" s="62" t="s">
        <v>311</v>
      </c>
      <c r="C158" s="25" t="s">
        <v>564</v>
      </c>
      <c r="D158" s="72" t="s">
        <v>6</v>
      </c>
      <c r="E158" s="72">
        <v>3600</v>
      </c>
      <c r="F158" s="85">
        <v>0.19500000000000001</v>
      </c>
      <c r="G158" s="72"/>
      <c r="H158" s="72"/>
      <c r="I158" s="82">
        <v>16.190000000000001</v>
      </c>
      <c r="J158" s="21">
        <f>IF(ISNUMBER(I158),F158*E158*I158,"")</f>
        <v>11365.380000000001</v>
      </c>
      <c r="K158" s="26"/>
      <c r="L158" s="49"/>
    </row>
    <row r="159" spans="1:12" x14ac:dyDescent="0.25">
      <c r="A159" s="61" t="s">
        <v>312</v>
      </c>
      <c r="B159" s="62" t="s">
        <v>313</v>
      </c>
      <c r="C159" s="25" t="s">
        <v>564</v>
      </c>
      <c r="D159" s="72" t="s">
        <v>6</v>
      </c>
      <c r="E159" s="72">
        <v>900</v>
      </c>
      <c r="F159" s="85">
        <v>0.19500000000000001</v>
      </c>
      <c r="G159" s="72"/>
      <c r="H159" s="72"/>
      <c r="I159" s="82">
        <v>14.85</v>
      </c>
      <c r="J159" s="21">
        <f>IF(ISNUMBER(I159),F159*E159*I159,"")</f>
        <v>2606.1749999999997</v>
      </c>
      <c r="K159" s="26"/>
      <c r="L159" s="49"/>
    </row>
    <row r="160" spans="1:12" x14ac:dyDescent="0.25">
      <c r="A160" s="61" t="s">
        <v>314</v>
      </c>
      <c r="B160" s="62" t="s">
        <v>315</v>
      </c>
      <c r="C160" s="25" t="s">
        <v>564</v>
      </c>
      <c r="D160" s="72" t="s">
        <v>6</v>
      </c>
      <c r="E160" s="72">
        <v>1800</v>
      </c>
      <c r="F160" s="85">
        <v>0.19500000000000001</v>
      </c>
      <c r="G160" s="72"/>
      <c r="H160" s="72"/>
      <c r="I160" s="82">
        <v>10.49</v>
      </c>
      <c r="J160" s="21">
        <f>IF(ISNUMBER(I160),F160*E160*I160,"")</f>
        <v>3681.9900000000002</v>
      </c>
      <c r="K160" s="26"/>
      <c r="L160" s="49"/>
    </row>
    <row r="161" spans="1:12" x14ac:dyDescent="0.25">
      <c r="A161" s="61" t="s">
        <v>316</v>
      </c>
      <c r="B161" s="62" t="s">
        <v>317</v>
      </c>
      <c r="C161" s="25" t="s">
        <v>564</v>
      </c>
      <c r="D161" s="72" t="s">
        <v>6</v>
      </c>
      <c r="E161" s="72">
        <v>900</v>
      </c>
      <c r="F161" s="85">
        <v>0.19500000000000001</v>
      </c>
      <c r="G161" s="72"/>
      <c r="H161" s="72"/>
      <c r="I161" s="82">
        <v>23.95</v>
      </c>
      <c r="J161" s="21">
        <f>IF(ISNUMBER(I161),F161*E161*I161,"")</f>
        <v>4203.2249999999995</v>
      </c>
      <c r="K161" s="26"/>
      <c r="L161" s="49"/>
    </row>
    <row r="162" spans="1:12" x14ac:dyDescent="0.25">
      <c r="A162" s="61" t="s">
        <v>318</v>
      </c>
      <c r="B162" s="62" t="s">
        <v>319</v>
      </c>
      <c r="C162" s="25" t="s">
        <v>564</v>
      </c>
      <c r="D162" s="72" t="s">
        <v>6</v>
      </c>
      <c r="E162" s="72">
        <v>900</v>
      </c>
      <c r="F162" s="85">
        <v>0.19500000000000001</v>
      </c>
      <c r="G162" s="72"/>
      <c r="H162" s="72"/>
      <c r="I162" s="82">
        <v>19.96</v>
      </c>
      <c r="J162" s="21">
        <f>IF(ISNUMBER(I162),F162*E162*I162,"")</f>
        <v>3502.98</v>
      </c>
      <c r="K162" s="26"/>
      <c r="L162" s="49"/>
    </row>
    <row r="163" spans="1:12" x14ac:dyDescent="0.25">
      <c r="A163" s="61" t="s">
        <v>320</v>
      </c>
      <c r="B163" s="62" t="s">
        <v>321</v>
      </c>
      <c r="C163" s="25" t="s">
        <v>564</v>
      </c>
      <c r="D163" s="72" t="s">
        <v>6</v>
      </c>
      <c r="E163" s="72">
        <v>900</v>
      </c>
      <c r="F163" s="85">
        <v>0.19500000000000001</v>
      </c>
      <c r="G163" s="72"/>
      <c r="H163" s="72"/>
      <c r="I163" s="82">
        <v>18.329999999999998</v>
      </c>
      <c r="J163" s="21">
        <f>IF(ISNUMBER(I163),F163*E163*I163,"")</f>
        <v>3216.9149999999995</v>
      </c>
      <c r="K163" s="26"/>
      <c r="L163" s="49"/>
    </row>
    <row r="164" spans="1:12" x14ac:dyDescent="0.25">
      <c r="A164" s="61" t="s">
        <v>322</v>
      </c>
      <c r="B164" s="62" t="s">
        <v>323</v>
      </c>
      <c r="C164" s="25" t="s">
        <v>564</v>
      </c>
      <c r="D164" s="72" t="s">
        <v>6</v>
      </c>
      <c r="E164" s="72">
        <v>900</v>
      </c>
      <c r="F164" s="85">
        <v>0.19500000000000001</v>
      </c>
      <c r="G164" s="72"/>
      <c r="H164" s="72"/>
      <c r="I164" s="82">
        <v>8.42</v>
      </c>
      <c r="J164" s="21">
        <f>IF(ISNUMBER(I164),F164*E164*I164,"")</f>
        <v>1477.71</v>
      </c>
      <c r="K164" s="26"/>
      <c r="L164" s="49"/>
    </row>
    <row r="165" spans="1:12" x14ac:dyDescent="0.25">
      <c r="A165" s="61" t="s">
        <v>324</v>
      </c>
      <c r="B165" s="62" t="s">
        <v>325</v>
      </c>
      <c r="C165" s="25" t="s">
        <v>564</v>
      </c>
      <c r="D165" s="72" t="s">
        <v>4</v>
      </c>
      <c r="E165" s="72">
        <v>30</v>
      </c>
      <c r="F165" s="85">
        <v>0.19500000000000001</v>
      </c>
      <c r="G165" s="72"/>
      <c r="H165" s="72"/>
      <c r="I165" s="82">
        <v>1378.22</v>
      </c>
      <c r="J165" s="21">
        <f>IF(ISNUMBER(I165),F165*E165*I165,"")</f>
        <v>8062.5870000000004</v>
      </c>
      <c r="K165" s="26"/>
      <c r="L165" s="49"/>
    </row>
    <row r="166" spans="1:12" x14ac:dyDescent="0.25">
      <c r="A166" s="61" t="s">
        <v>326</v>
      </c>
      <c r="B166" s="62" t="s">
        <v>327</v>
      </c>
      <c r="C166" s="25" t="s">
        <v>564</v>
      </c>
      <c r="D166" s="72" t="s">
        <v>4</v>
      </c>
      <c r="E166" s="72">
        <v>30</v>
      </c>
      <c r="F166" s="85">
        <v>0.19500000000000001</v>
      </c>
      <c r="G166" s="72"/>
      <c r="H166" s="72"/>
      <c r="I166" s="82">
        <v>1047.98</v>
      </c>
      <c r="J166" s="21">
        <f>IF(ISNUMBER(I166),F166*E166*I166,"")</f>
        <v>6130.6830000000009</v>
      </c>
      <c r="K166" s="26"/>
      <c r="L166" s="49"/>
    </row>
    <row r="167" spans="1:12" x14ac:dyDescent="0.25">
      <c r="A167" s="61" t="s">
        <v>328</v>
      </c>
      <c r="B167" s="62" t="s">
        <v>329</v>
      </c>
      <c r="C167" s="25" t="s">
        <v>564</v>
      </c>
      <c r="D167" s="72" t="s">
        <v>6</v>
      </c>
      <c r="E167" s="72">
        <v>180</v>
      </c>
      <c r="F167" s="85">
        <v>0.19500000000000001</v>
      </c>
      <c r="G167" s="72"/>
      <c r="H167" s="72"/>
      <c r="I167" s="82">
        <v>7.82</v>
      </c>
      <c r="J167" s="21">
        <f>IF(ISNUMBER(I167),F167*E167*I167,"")</f>
        <v>274.48200000000003</v>
      </c>
      <c r="K167" s="26"/>
      <c r="L167" s="49"/>
    </row>
    <row r="168" spans="1:12" x14ac:dyDescent="0.25">
      <c r="A168" s="61" t="s">
        <v>330</v>
      </c>
      <c r="B168" s="62" t="s">
        <v>331</v>
      </c>
      <c r="C168" s="25" t="s">
        <v>564</v>
      </c>
      <c r="D168" s="72" t="s">
        <v>6</v>
      </c>
      <c r="E168" s="72">
        <v>180</v>
      </c>
      <c r="F168" s="85">
        <v>0.19500000000000001</v>
      </c>
      <c r="G168" s="72"/>
      <c r="H168" s="72"/>
      <c r="I168" s="82">
        <v>2.31</v>
      </c>
      <c r="J168" s="21">
        <f>IF(ISNUMBER(I168),F168*E168*I168,"")</f>
        <v>81.081000000000003</v>
      </c>
      <c r="K168" s="26"/>
      <c r="L168" s="49"/>
    </row>
    <row r="169" spans="1:12" x14ac:dyDescent="0.25">
      <c r="A169" s="61" t="s">
        <v>332</v>
      </c>
      <c r="B169" s="62" t="s">
        <v>333</v>
      </c>
      <c r="C169" s="25" t="s">
        <v>564</v>
      </c>
      <c r="D169" s="72" t="s">
        <v>6</v>
      </c>
      <c r="E169" s="72">
        <v>180</v>
      </c>
      <c r="F169" s="85">
        <v>0.19500000000000001</v>
      </c>
      <c r="G169" s="72"/>
      <c r="H169" s="72"/>
      <c r="I169" s="82">
        <v>4.96</v>
      </c>
      <c r="J169" s="21">
        <f>IF(ISNUMBER(I169),F169*E169*I169,"")</f>
        <v>174.096</v>
      </c>
      <c r="K169" s="26"/>
      <c r="L169" s="49"/>
    </row>
    <row r="170" spans="1:12" x14ac:dyDescent="0.25">
      <c r="A170" s="61" t="s">
        <v>334</v>
      </c>
      <c r="B170" s="62" t="s">
        <v>335</v>
      </c>
      <c r="C170" s="25" t="s">
        <v>564</v>
      </c>
      <c r="D170" s="72" t="s">
        <v>6</v>
      </c>
      <c r="E170" s="72">
        <v>180</v>
      </c>
      <c r="F170" s="85">
        <v>0.19500000000000001</v>
      </c>
      <c r="G170" s="72"/>
      <c r="H170" s="72"/>
      <c r="I170" s="82">
        <v>10.7</v>
      </c>
      <c r="J170" s="21">
        <f>IF(ISNUMBER(I170),F170*E170*I170,"")</f>
        <v>375.57</v>
      </c>
      <c r="K170" s="26"/>
      <c r="L170" s="49"/>
    </row>
    <row r="171" spans="1:12" hidden="1" x14ac:dyDescent="0.25">
      <c r="A171" s="28" t="s">
        <v>336</v>
      </c>
      <c r="B171" s="36" t="s">
        <v>337</v>
      </c>
      <c r="C171" s="25" t="s">
        <v>564</v>
      </c>
      <c r="D171" s="10" t="s">
        <v>6</v>
      </c>
      <c r="E171" s="10">
        <v>0</v>
      </c>
      <c r="F171" s="10">
        <v>0.2</v>
      </c>
      <c r="G171" s="10"/>
      <c r="H171" s="10"/>
      <c r="I171" s="20">
        <v>6.53</v>
      </c>
      <c r="J171" s="21">
        <f>IF(ISNUMBER(I171),F171*E171*I171,"")</f>
        <v>0</v>
      </c>
      <c r="K171" s="26"/>
      <c r="L171" s="49"/>
    </row>
    <row r="172" spans="1:12" x14ac:dyDescent="0.25">
      <c r="A172" s="61" t="s">
        <v>338</v>
      </c>
      <c r="B172" s="62" t="s">
        <v>339</v>
      </c>
      <c r="C172" s="25" t="s">
        <v>564</v>
      </c>
      <c r="D172" s="72" t="s">
        <v>6</v>
      </c>
      <c r="E172" s="72">
        <v>180</v>
      </c>
      <c r="F172" s="85">
        <v>0.19500000000000001</v>
      </c>
      <c r="G172" s="72"/>
      <c r="H172" s="72"/>
      <c r="I172" s="82">
        <v>6.06</v>
      </c>
      <c r="J172" s="21">
        <f>IF(ISNUMBER(I172),F172*E172*I172,"")</f>
        <v>212.70599999999999</v>
      </c>
      <c r="K172" s="26"/>
      <c r="L172" s="49"/>
    </row>
    <row r="173" spans="1:12" x14ac:dyDescent="0.25">
      <c r="A173" s="61" t="s">
        <v>340</v>
      </c>
      <c r="B173" s="62" t="s">
        <v>341</v>
      </c>
      <c r="C173" s="25" t="s">
        <v>564</v>
      </c>
      <c r="D173" s="72" t="s">
        <v>6</v>
      </c>
      <c r="E173" s="72">
        <v>120</v>
      </c>
      <c r="F173" s="85">
        <v>0.19500000000000001</v>
      </c>
      <c r="G173" s="72"/>
      <c r="H173" s="72"/>
      <c r="I173" s="82">
        <v>105.44</v>
      </c>
      <c r="J173" s="21">
        <f>IF(ISNUMBER(I173),F173*E173*I173,"")</f>
        <v>2467.2960000000003</v>
      </c>
      <c r="K173" s="26"/>
      <c r="L173" s="49"/>
    </row>
    <row r="174" spans="1:12" x14ac:dyDescent="0.25">
      <c r="A174" s="61" t="s">
        <v>342</v>
      </c>
      <c r="B174" s="62" t="s">
        <v>343</v>
      </c>
      <c r="C174" s="25" t="s">
        <v>564</v>
      </c>
      <c r="D174" s="72" t="s">
        <v>6</v>
      </c>
      <c r="E174" s="72">
        <v>1200</v>
      </c>
      <c r="F174" s="85">
        <v>0.19500000000000001</v>
      </c>
      <c r="G174" s="72"/>
      <c r="H174" s="72"/>
      <c r="I174" s="82">
        <v>11.33</v>
      </c>
      <c r="J174" s="21">
        <f>IF(ISNUMBER(I174),F174*E174*I174,"")</f>
        <v>2651.22</v>
      </c>
      <c r="K174" s="26"/>
      <c r="L174" s="49"/>
    </row>
    <row r="175" spans="1:12" x14ac:dyDescent="0.25">
      <c r="A175" s="61" t="s">
        <v>344</v>
      </c>
      <c r="B175" s="62" t="s">
        <v>345</v>
      </c>
      <c r="C175" s="25" t="s">
        <v>564</v>
      </c>
      <c r="D175" s="72" t="s">
        <v>6</v>
      </c>
      <c r="E175" s="72">
        <v>1200</v>
      </c>
      <c r="F175" s="85">
        <v>0.19500000000000001</v>
      </c>
      <c r="G175" s="72"/>
      <c r="H175" s="72"/>
      <c r="I175" s="82">
        <v>18.88</v>
      </c>
      <c r="J175" s="21">
        <f>IF(ISNUMBER(I175),F175*E175*I175,"")</f>
        <v>4417.92</v>
      </c>
      <c r="K175" s="26"/>
      <c r="L175" s="49"/>
    </row>
    <row r="176" spans="1:12" x14ac:dyDescent="0.25">
      <c r="A176" s="61" t="s">
        <v>346</v>
      </c>
      <c r="B176" s="62" t="s">
        <v>347</v>
      </c>
      <c r="C176" s="25" t="s">
        <v>564</v>
      </c>
      <c r="D176" s="72" t="s">
        <v>6</v>
      </c>
      <c r="E176" s="72">
        <v>1200</v>
      </c>
      <c r="F176" s="85">
        <v>0.19500000000000001</v>
      </c>
      <c r="G176" s="72"/>
      <c r="H176" s="72"/>
      <c r="I176" s="82">
        <v>15.31</v>
      </c>
      <c r="J176" s="21">
        <f>IF(ISNUMBER(I176),F176*E176*I176,"")</f>
        <v>3582.54</v>
      </c>
      <c r="K176" s="26"/>
      <c r="L176" s="49"/>
    </row>
    <row r="177" spans="1:12" x14ac:dyDescent="0.25">
      <c r="A177" s="61" t="s">
        <v>348</v>
      </c>
      <c r="B177" s="62" t="s">
        <v>349</v>
      </c>
      <c r="C177" s="25" t="s">
        <v>564</v>
      </c>
      <c r="D177" s="72" t="s">
        <v>6</v>
      </c>
      <c r="E177" s="72">
        <v>1200</v>
      </c>
      <c r="F177" s="85">
        <v>0.19500000000000001</v>
      </c>
      <c r="G177" s="72"/>
      <c r="H177" s="72"/>
      <c r="I177" s="82">
        <v>25.06</v>
      </c>
      <c r="J177" s="21">
        <f>IF(ISNUMBER(I177),F177*E177*I177,"")</f>
        <v>5864.04</v>
      </c>
      <c r="K177" s="26"/>
      <c r="L177" s="49"/>
    </row>
    <row r="178" spans="1:12" x14ac:dyDescent="0.25">
      <c r="A178" s="61" t="s">
        <v>350</v>
      </c>
      <c r="B178" s="62" t="s">
        <v>351</v>
      </c>
      <c r="C178" s="25" t="s">
        <v>564</v>
      </c>
      <c r="D178" s="72" t="s">
        <v>6</v>
      </c>
      <c r="E178" s="72">
        <v>600</v>
      </c>
      <c r="F178" s="85">
        <v>0.19500000000000001</v>
      </c>
      <c r="G178" s="72"/>
      <c r="H178" s="72"/>
      <c r="I178" s="82">
        <v>5.55</v>
      </c>
      <c r="J178" s="21">
        <f>IF(ISNUMBER(I178),F178*E178*I178,"")</f>
        <v>649.35</v>
      </c>
      <c r="K178" s="26"/>
      <c r="L178" s="49"/>
    </row>
    <row r="179" spans="1:12" x14ac:dyDescent="0.25">
      <c r="A179" s="61" t="s">
        <v>352</v>
      </c>
      <c r="B179" s="62" t="s">
        <v>353</v>
      </c>
      <c r="C179" s="25" t="s">
        <v>564</v>
      </c>
      <c r="D179" s="72" t="s">
        <v>6</v>
      </c>
      <c r="E179" s="72">
        <v>660</v>
      </c>
      <c r="F179" s="85">
        <v>0.19500000000000001</v>
      </c>
      <c r="G179" s="72"/>
      <c r="H179" s="72"/>
      <c r="I179" s="82">
        <v>10.76</v>
      </c>
      <c r="J179" s="21">
        <f>IF(ISNUMBER(I179),F179*E179*I179,"")</f>
        <v>1384.8120000000001</v>
      </c>
      <c r="K179" s="26"/>
      <c r="L179" s="49"/>
    </row>
    <row r="180" spans="1:12" x14ac:dyDescent="0.25">
      <c r="A180" s="61" t="s">
        <v>354</v>
      </c>
      <c r="B180" s="62" t="s">
        <v>355</v>
      </c>
      <c r="C180" s="25" t="s">
        <v>564</v>
      </c>
      <c r="D180" s="72" t="s">
        <v>6</v>
      </c>
      <c r="E180" s="72">
        <v>360</v>
      </c>
      <c r="F180" s="85">
        <v>0.19500000000000001</v>
      </c>
      <c r="G180" s="72"/>
      <c r="H180" s="72"/>
      <c r="I180" s="82">
        <v>22</v>
      </c>
      <c r="J180" s="21">
        <f>IF(ISNUMBER(I180),F180*E180*I180,"")</f>
        <v>1544.4</v>
      </c>
      <c r="K180" s="26"/>
      <c r="L180" s="49"/>
    </row>
    <row r="181" spans="1:12" x14ac:dyDescent="0.25">
      <c r="A181" s="61" t="s">
        <v>356</v>
      </c>
      <c r="B181" s="62" t="s">
        <v>357</v>
      </c>
      <c r="C181" s="25" t="s">
        <v>564</v>
      </c>
      <c r="D181" s="72" t="s">
        <v>6</v>
      </c>
      <c r="E181" s="72">
        <v>300</v>
      </c>
      <c r="F181" s="85">
        <v>0.19500000000000001</v>
      </c>
      <c r="G181" s="72"/>
      <c r="H181" s="72"/>
      <c r="I181" s="82">
        <v>11.06</v>
      </c>
      <c r="J181" s="21">
        <f>IF(ISNUMBER(I181),F181*E181*I181,"")</f>
        <v>647.01</v>
      </c>
      <c r="K181" s="26"/>
      <c r="L181" s="49"/>
    </row>
    <row r="182" spans="1:12" x14ac:dyDescent="0.25">
      <c r="A182" s="61" t="s">
        <v>358</v>
      </c>
      <c r="B182" s="62" t="s">
        <v>359</v>
      </c>
      <c r="C182" s="25" t="s">
        <v>564</v>
      </c>
      <c r="D182" s="72" t="s">
        <v>6</v>
      </c>
      <c r="E182" s="72">
        <v>1140</v>
      </c>
      <c r="F182" s="85">
        <v>0.19500000000000001</v>
      </c>
      <c r="G182" s="72"/>
      <c r="H182" s="72"/>
      <c r="I182" s="82">
        <v>14.48</v>
      </c>
      <c r="J182" s="21">
        <f>IF(ISNUMBER(I182),F182*E182*I182,"")</f>
        <v>3218.9040000000005</v>
      </c>
      <c r="K182" s="26"/>
      <c r="L182" s="49"/>
    </row>
    <row r="183" spans="1:12" x14ac:dyDescent="0.25">
      <c r="A183" s="61" t="s">
        <v>360</v>
      </c>
      <c r="B183" s="62" t="s">
        <v>361</v>
      </c>
      <c r="C183" s="25" t="s">
        <v>564</v>
      </c>
      <c r="D183" s="72" t="s">
        <v>7</v>
      </c>
      <c r="E183" s="72">
        <v>500</v>
      </c>
      <c r="F183" s="85">
        <v>0.19500000000000001</v>
      </c>
      <c r="G183" s="72"/>
      <c r="H183" s="72"/>
      <c r="I183" s="82">
        <v>3.7524999999999999</v>
      </c>
      <c r="J183" s="21">
        <f>IF(ISNUMBER(I183),F183*E183*I183,"")</f>
        <v>365.86874999999998</v>
      </c>
      <c r="K183" s="26"/>
      <c r="L183" s="49"/>
    </row>
    <row r="184" spans="1:12" x14ac:dyDescent="0.25">
      <c r="A184" s="61" t="s">
        <v>362</v>
      </c>
      <c r="B184" s="62" t="s">
        <v>363</v>
      </c>
      <c r="C184" s="25" t="s">
        <v>564</v>
      </c>
      <c r="D184" s="72" t="s">
        <v>7</v>
      </c>
      <c r="E184" s="72">
        <v>500</v>
      </c>
      <c r="F184" s="85">
        <v>0.19500000000000001</v>
      </c>
      <c r="G184" s="72"/>
      <c r="H184" s="72"/>
      <c r="I184" s="82">
        <v>3.43</v>
      </c>
      <c r="J184" s="21">
        <f>IF(ISNUMBER(I184),F184*E184*I184,"")</f>
        <v>334.42500000000001</v>
      </c>
      <c r="K184" s="26"/>
      <c r="L184" s="49"/>
    </row>
    <row r="185" spans="1:12" x14ac:dyDescent="0.25">
      <c r="A185" s="61" t="s">
        <v>364</v>
      </c>
      <c r="B185" s="62" t="s">
        <v>365</v>
      </c>
      <c r="C185" s="25" t="s">
        <v>564</v>
      </c>
      <c r="D185" s="72" t="s">
        <v>5</v>
      </c>
      <c r="E185" s="72">
        <v>500</v>
      </c>
      <c r="F185" s="85">
        <v>0.19500000000000001</v>
      </c>
      <c r="G185" s="72"/>
      <c r="H185" s="72"/>
      <c r="I185" s="82">
        <v>18.733999999999998</v>
      </c>
      <c r="J185" s="21">
        <f>IF(ISNUMBER(I185),F185*E185*I185,"")</f>
        <v>1826.5649999999998</v>
      </c>
      <c r="K185" s="26"/>
      <c r="L185" s="49"/>
    </row>
    <row r="186" spans="1:12" x14ac:dyDescent="0.25">
      <c r="A186" s="61" t="s">
        <v>366</v>
      </c>
      <c r="B186" s="62" t="s">
        <v>367</v>
      </c>
      <c r="C186" s="25" t="s">
        <v>564</v>
      </c>
      <c r="D186" s="72" t="s">
        <v>5</v>
      </c>
      <c r="E186" s="72">
        <v>500</v>
      </c>
      <c r="F186" s="85">
        <v>0.19500000000000001</v>
      </c>
      <c r="G186" s="72"/>
      <c r="H186" s="72"/>
      <c r="I186" s="82">
        <v>32.47</v>
      </c>
      <c r="J186" s="21">
        <f>IF(ISNUMBER(I186),F186*E186*I186,"")</f>
        <v>3165.8249999999998</v>
      </c>
      <c r="K186" s="26"/>
      <c r="L186" s="49"/>
    </row>
    <row r="187" spans="1:12" x14ac:dyDescent="0.25">
      <c r="A187" s="61" t="s">
        <v>368</v>
      </c>
      <c r="B187" s="62" t="s">
        <v>369</v>
      </c>
      <c r="C187" s="25" t="s">
        <v>564</v>
      </c>
      <c r="D187" s="72" t="s">
        <v>7</v>
      </c>
      <c r="E187" s="72">
        <v>270</v>
      </c>
      <c r="F187" s="85">
        <v>0.19500000000000001</v>
      </c>
      <c r="G187" s="72"/>
      <c r="H187" s="72"/>
      <c r="I187" s="82">
        <v>26.704499999999999</v>
      </c>
      <c r="J187" s="21">
        <f>IF(ISNUMBER(I187),F187*E187*I187,"")</f>
        <v>1405.991925</v>
      </c>
      <c r="K187" s="26"/>
      <c r="L187" s="49"/>
    </row>
    <row r="188" spans="1:12" x14ac:dyDescent="0.25">
      <c r="A188" s="61" t="s">
        <v>370</v>
      </c>
      <c r="B188" s="62" t="s">
        <v>371</v>
      </c>
      <c r="C188" s="25" t="s">
        <v>564</v>
      </c>
      <c r="D188" s="72" t="s">
        <v>4</v>
      </c>
      <c r="E188" s="72">
        <v>167</v>
      </c>
      <c r="F188" s="85">
        <v>0.19500000000000001</v>
      </c>
      <c r="G188" s="72"/>
      <c r="H188" s="72"/>
      <c r="I188" s="82">
        <v>11.491199999999999</v>
      </c>
      <c r="J188" s="21">
        <f>IF(ISNUMBER(I188),F188*E188*I188,"")</f>
        <v>374.21092799999997</v>
      </c>
      <c r="K188" s="26"/>
      <c r="L188" s="49"/>
    </row>
    <row r="189" spans="1:12" x14ac:dyDescent="0.25">
      <c r="A189" s="61" t="s">
        <v>12</v>
      </c>
      <c r="B189" s="62" t="s">
        <v>372</v>
      </c>
      <c r="C189" s="25" t="s">
        <v>564</v>
      </c>
      <c r="D189" s="72" t="s">
        <v>5</v>
      </c>
      <c r="E189" s="72">
        <v>20</v>
      </c>
      <c r="F189" s="85">
        <v>0.19500000000000001</v>
      </c>
      <c r="G189" s="72"/>
      <c r="H189" s="72"/>
      <c r="I189" s="82">
        <v>38.579499999999996</v>
      </c>
      <c r="J189" s="21">
        <f>IF(ISNUMBER(I189),F189*E189*I189,"")</f>
        <v>150.46005</v>
      </c>
      <c r="K189" s="26"/>
      <c r="L189" s="49"/>
    </row>
    <row r="190" spans="1:12" x14ac:dyDescent="0.25">
      <c r="A190" s="61" t="s">
        <v>373</v>
      </c>
      <c r="B190" s="62" t="s">
        <v>374</v>
      </c>
      <c r="C190" s="25" t="s">
        <v>564</v>
      </c>
      <c r="D190" s="72" t="s">
        <v>4</v>
      </c>
      <c r="E190" s="72">
        <v>600</v>
      </c>
      <c r="F190" s="85">
        <v>0.19500000000000001</v>
      </c>
      <c r="G190" s="72"/>
      <c r="H190" s="72"/>
      <c r="I190" s="82">
        <v>16.491999999999997</v>
      </c>
      <c r="J190" s="21">
        <f>IF(ISNUMBER(I190),F190*E190*I190,"")</f>
        <v>1929.5639999999996</v>
      </c>
      <c r="K190" s="26"/>
      <c r="L190" s="49"/>
    </row>
    <row r="191" spans="1:12" x14ac:dyDescent="0.25">
      <c r="A191" s="61" t="s">
        <v>375</v>
      </c>
      <c r="B191" s="62" t="s">
        <v>376</v>
      </c>
      <c r="C191" s="25" t="s">
        <v>564</v>
      </c>
      <c r="D191" s="72" t="s">
        <v>6</v>
      </c>
      <c r="E191" s="72">
        <v>5000</v>
      </c>
      <c r="F191" s="85">
        <v>0.19500000000000001</v>
      </c>
      <c r="G191" s="72"/>
      <c r="H191" s="72"/>
      <c r="I191" s="82">
        <v>7.38</v>
      </c>
      <c r="J191" s="21">
        <f>IF(ISNUMBER(I191),F191*E191*I191,"")</f>
        <v>7195.5</v>
      </c>
      <c r="K191" s="26"/>
      <c r="L191" s="49"/>
    </row>
    <row r="192" spans="1:12" x14ac:dyDescent="0.25">
      <c r="A192" s="61" t="s">
        <v>377</v>
      </c>
      <c r="B192" s="62" t="s">
        <v>378</v>
      </c>
      <c r="C192" s="25" t="s">
        <v>564</v>
      </c>
      <c r="D192" s="72" t="s">
        <v>6</v>
      </c>
      <c r="E192" s="72">
        <v>400</v>
      </c>
      <c r="F192" s="85">
        <v>0.19500000000000001</v>
      </c>
      <c r="G192" s="72"/>
      <c r="H192" s="72"/>
      <c r="I192" s="82">
        <v>7.8</v>
      </c>
      <c r="J192" s="21">
        <f>IF(ISNUMBER(I192),F192*E192*I192,"")</f>
        <v>608.4</v>
      </c>
      <c r="K192" s="26"/>
      <c r="L192" s="49"/>
    </row>
    <row r="193" spans="1:12" x14ac:dyDescent="0.25">
      <c r="A193" s="61" t="s">
        <v>379</v>
      </c>
      <c r="B193" s="62" t="s">
        <v>380</v>
      </c>
      <c r="C193" s="25" t="s">
        <v>564</v>
      </c>
      <c r="D193" s="72" t="s">
        <v>7</v>
      </c>
      <c r="E193" s="72">
        <v>1500</v>
      </c>
      <c r="F193" s="85">
        <v>0.19500000000000001</v>
      </c>
      <c r="G193" s="72"/>
      <c r="H193" s="72"/>
      <c r="I193" s="82">
        <v>1.0069999999999999</v>
      </c>
      <c r="J193" s="21">
        <f>IF(ISNUMBER(I193),F193*E193*I193,"")</f>
        <v>294.54749999999996</v>
      </c>
      <c r="K193" s="26"/>
      <c r="L193" s="49"/>
    </row>
    <row r="194" spans="1:12" x14ac:dyDescent="0.25">
      <c r="A194" s="61" t="s">
        <v>550</v>
      </c>
      <c r="B194" s="62" t="s">
        <v>551</v>
      </c>
      <c r="C194" s="25" t="s">
        <v>564</v>
      </c>
      <c r="D194" s="72" t="s">
        <v>6</v>
      </c>
      <c r="E194" s="72">
        <v>60</v>
      </c>
      <c r="F194" s="85">
        <v>0.19500000000000001</v>
      </c>
      <c r="G194" s="72"/>
      <c r="H194" s="72"/>
      <c r="I194" s="82">
        <v>11.63</v>
      </c>
      <c r="J194" s="21">
        <f>IF(ISNUMBER(I194),F194*E194*I194,"")</f>
        <v>136.07100000000003</v>
      </c>
      <c r="K194" s="26"/>
      <c r="L194" s="49"/>
    </row>
    <row r="195" spans="1:12" x14ac:dyDescent="0.25">
      <c r="A195" s="61" t="s">
        <v>552</v>
      </c>
      <c r="B195" s="62" t="s">
        <v>575</v>
      </c>
      <c r="C195" s="25" t="s">
        <v>564</v>
      </c>
      <c r="D195" s="72" t="s">
        <v>7</v>
      </c>
      <c r="E195" s="72">
        <v>280</v>
      </c>
      <c r="F195" s="85">
        <v>0.19500000000000001</v>
      </c>
      <c r="G195" s="72"/>
      <c r="H195" s="72"/>
      <c r="I195" s="82">
        <v>36.880000000000003</v>
      </c>
      <c r="J195" s="21">
        <f>IF(ISNUMBER(I195),F195*E195*I195,"")</f>
        <v>2013.6480000000001</v>
      </c>
      <c r="K195" s="26"/>
      <c r="L195" s="49"/>
    </row>
    <row r="196" spans="1:12" hidden="1" x14ac:dyDescent="0.25">
      <c r="A196" s="28" t="s">
        <v>553</v>
      </c>
      <c r="B196" s="36" t="s">
        <v>554</v>
      </c>
      <c r="C196" s="25" t="s">
        <v>564</v>
      </c>
      <c r="D196" s="10" t="s">
        <v>7</v>
      </c>
      <c r="E196" s="10">
        <v>0</v>
      </c>
      <c r="F196" s="10">
        <v>0.2</v>
      </c>
      <c r="G196" s="10"/>
      <c r="H196" s="10"/>
      <c r="I196" s="20" t="s">
        <v>9</v>
      </c>
      <c r="J196" s="21" t="str">
        <f>IF(ISNUMBER(I196),F196*E196*I196,"")</f>
        <v/>
      </c>
      <c r="K196" s="26"/>
      <c r="L196" s="49"/>
    </row>
    <row r="197" spans="1:12" x14ac:dyDescent="0.25">
      <c r="A197" s="61" t="s">
        <v>555</v>
      </c>
      <c r="B197" s="62" t="s">
        <v>576</v>
      </c>
      <c r="C197" s="25" t="s">
        <v>564</v>
      </c>
      <c r="D197" s="72" t="s">
        <v>7</v>
      </c>
      <c r="E197" s="72">
        <v>280</v>
      </c>
      <c r="F197" s="85">
        <v>0.19500000000000001</v>
      </c>
      <c r="G197" s="72"/>
      <c r="H197" s="72"/>
      <c r="I197" s="82">
        <v>40.97</v>
      </c>
      <c r="J197" s="21">
        <f>IF(ISNUMBER(I197),F197*E197*I197,"")</f>
        <v>2236.962</v>
      </c>
      <c r="K197" s="26"/>
      <c r="L197" s="49"/>
    </row>
    <row r="198" spans="1:12" hidden="1" x14ac:dyDescent="0.25">
      <c r="A198" s="28" t="s">
        <v>556</v>
      </c>
      <c r="B198" s="36" t="s">
        <v>557</v>
      </c>
      <c r="C198" s="25" t="s">
        <v>564</v>
      </c>
      <c r="D198" s="10" t="s">
        <v>7</v>
      </c>
      <c r="E198" s="10">
        <v>0</v>
      </c>
      <c r="F198" s="10">
        <v>0.2</v>
      </c>
      <c r="G198" s="10"/>
      <c r="H198" s="10"/>
      <c r="I198" s="20">
        <v>88.07</v>
      </c>
      <c r="J198" s="21">
        <f>IF(ISNUMBER(I198),F198*E198*I198,"")</f>
        <v>0</v>
      </c>
      <c r="K198" s="26"/>
      <c r="L198" s="49"/>
    </row>
    <row r="199" spans="1:12" x14ac:dyDescent="0.25">
      <c r="A199" s="61" t="s">
        <v>558</v>
      </c>
      <c r="B199" s="62" t="s">
        <v>559</v>
      </c>
      <c r="C199" s="25" t="s">
        <v>564</v>
      </c>
      <c r="D199" s="72" t="s">
        <v>7</v>
      </c>
      <c r="E199" s="72">
        <v>280</v>
      </c>
      <c r="F199" s="85">
        <v>0.19500000000000001</v>
      </c>
      <c r="G199" s="72"/>
      <c r="H199" s="72"/>
      <c r="I199" s="82">
        <v>63.98</v>
      </c>
      <c r="J199" s="21">
        <f>IF(ISNUMBER(I199),F199*E199*I199,"")</f>
        <v>3493.308</v>
      </c>
      <c r="K199" s="26"/>
      <c r="L199" s="49"/>
    </row>
    <row r="200" spans="1:12" x14ac:dyDescent="0.25">
      <c r="A200" s="61" t="s">
        <v>560</v>
      </c>
      <c r="B200" s="62" t="s">
        <v>561</v>
      </c>
      <c r="C200" s="25" t="s">
        <v>564</v>
      </c>
      <c r="D200" s="72" t="s">
        <v>4</v>
      </c>
      <c r="E200" s="72">
        <v>120</v>
      </c>
      <c r="F200" s="85">
        <v>0.19500000000000001</v>
      </c>
      <c r="G200" s="72"/>
      <c r="H200" s="72"/>
      <c r="I200" s="82">
        <v>27.55</v>
      </c>
      <c r="J200" s="21">
        <f>IF(ISNUMBER(I200),F200*E200*I200,"")</f>
        <v>644.67000000000007</v>
      </c>
      <c r="K200" s="26"/>
      <c r="L200" s="49"/>
    </row>
    <row r="201" spans="1:12" x14ac:dyDescent="0.25">
      <c r="A201" s="61" t="s">
        <v>577</v>
      </c>
      <c r="B201" s="62" t="s">
        <v>578</v>
      </c>
      <c r="C201" s="25" t="s">
        <v>564</v>
      </c>
      <c r="D201" s="72" t="s">
        <v>7</v>
      </c>
      <c r="E201" s="72">
        <v>154</v>
      </c>
      <c r="F201" s="85">
        <v>0.19500000000000001</v>
      </c>
      <c r="G201" s="72"/>
      <c r="H201" s="72"/>
      <c r="I201" s="82">
        <v>40.935500000000005</v>
      </c>
      <c r="J201" s="21">
        <f>IF(ISNUMBER(I201),F201*E201*I201,"")</f>
        <v>1229.2930650000003</v>
      </c>
      <c r="K201" s="26"/>
      <c r="L201" s="49"/>
    </row>
    <row r="202" spans="1:12" x14ac:dyDescent="0.25">
      <c r="A202" s="61" t="s">
        <v>579</v>
      </c>
      <c r="B202" s="62" t="s">
        <v>580</v>
      </c>
      <c r="C202" s="25" t="s">
        <v>564</v>
      </c>
      <c r="D202" s="72" t="s">
        <v>7</v>
      </c>
      <c r="E202" s="72">
        <v>280</v>
      </c>
      <c r="F202" s="85">
        <v>0.19500000000000001</v>
      </c>
      <c r="G202" s="72"/>
      <c r="H202" s="72"/>
      <c r="I202" s="82">
        <v>90.13</v>
      </c>
      <c r="J202" s="21">
        <f>IF(ISNUMBER(I202),F202*E202*I202,"")</f>
        <v>4921.098</v>
      </c>
      <c r="K202" s="26"/>
      <c r="L202" s="49"/>
    </row>
    <row r="203" spans="1:12" x14ac:dyDescent="0.25">
      <c r="A203" s="61" t="s">
        <v>581</v>
      </c>
      <c r="B203" s="62" t="s">
        <v>582</v>
      </c>
      <c r="C203" s="25" t="s">
        <v>564</v>
      </c>
      <c r="D203" s="72" t="s">
        <v>7</v>
      </c>
      <c r="E203" s="72">
        <v>280</v>
      </c>
      <c r="F203" s="85">
        <v>0.19500000000000001</v>
      </c>
      <c r="G203" s="72"/>
      <c r="H203" s="72"/>
      <c r="I203" s="82">
        <v>90</v>
      </c>
      <c r="J203" s="21">
        <f>IF(ISNUMBER(I203),F203*E203*I203,"")</f>
        <v>4914</v>
      </c>
      <c r="K203" s="26"/>
      <c r="L203" s="49"/>
    </row>
    <row r="204" spans="1:12" x14ac:dyDescent="0.25">
      <c r="A204" s="59" t="s">
        <v>587</v>
      </c>
      <c r="B204" s="60"/>
      <c r="C204" s="27"/>
      <c r="D204" s="68"/>
      <c r="E204" s="68"/>
      <c r="F204" s="86"/>
      <c r="G204" s="68"/>
      <c r="H204" s="69"/>
      <c r="I204" s="43"/>
      <c r="J204" s="70"/>
      <c r="K204" s="43">
        <f>SUBTOTAL(109,K205:K288)</f>
        <v>1760.0699999999995</v>
      </c>
      <c r="L204" s="50">
        <f>SUBTOTAL(109,L205:L288)</f>
        <v>21120.84</v>
      </c>
    </row>
    <row r="205" spans="1:12" x14ac:dyDescent="0.25">
      <c r="A205" s="61" t="s">
        <v>381</v>
      </c>
      <c r="B205" s="62" t="s">
        <v>382</v>
      </c>
      <c r="C205" s="10"/>
      <c r="D205" s="72" t="s">
        <v>4</v>
      </c>
      <c r="E205" s="72">
        <v>5</v>
      </c>
      <c r="F205" s="85">
        <v>1</v>
      </c>
      <c r="G205" s="72">
        <v>5</v>
      </c>
      <c r="H205" s="46">
        <f>ROUND(1/(G205*12),4)</f>
        <v>1.67E-2</v>
      </c>
      <c r="I205" s="82">
        <v>37.92</v>
      </c>
      <c r="J205" s="21"/>
      <c r="K205" s="47">
        <f>ROUND(I205*H205*E205,2)</f>
        <v>3.17</v>
      </c>
      <c r="L205" s="51">
        <f>ROUND(K205*12,2)</f>
        <v>38.04</v>
      </c>
    </row>
    <row r="206" spans="1:12" x14ac:dyDescent="0.25">
      <c r="A206" s="61" t="s">
        <v>383</v>
      </c>
      <c r="B206" s="62" t="s">
        <v>384</v>
      </c>
      <c r="C206" s="10"/>
      <c r="D206" s="72" t="s">
        <v>4</v>
      </c>
      <c r="E206" s="72">
        <v>4</v>
      </c>
      <c r="F206" s="85">
        <v>1</v>
      </c>
      <c r="G206" s="72">
        <v>5</v>
      </c>
      <c r="H206" s="46">
        <f t="shared" ref="H206:H269" si="1">ROUND(1/(G206*12),4)</f>
        <v>1.67E-2</v>
      </c>
      <c r="I206" s="82">
        <v>57.35</v>
      </c>
      <c r="J206" s="21"/>
      <c r="K206" s="47">
        <f>ROUND(I206*H206*E206,2)</f>
        <v>3.83</v>
      </c>
      <c r="L206" s="51">
        <f t="shared" ref="L206:L269" si="2">ROUND(K206*12,2)</f>
        <v>45.96</v>
      </c>
    </row>
    <row r="207" spans="1:12" x14ac:dyDescent="0.25">
      <c r="A207" s="61" t="s">
        <v>385</v>
      </c>
      <c r="B207" s="62" t="s">
        <v>386</v>
      </c>
      <c r="C207" s="10"/>
      <c r="D207" s="72" t="s">
        <v>4</v>
      </c>
      <c r="E207" s="72">
        <v>5</v>
      </c>
      <c r="F207" s="85">
        <v>1</v>
      </c>
      <c r="G207" s="72">
        <v>5</v>
      </c>
      <c r="H207" s="46">
        <f t="shared" si="1"/>
        <v>1.67E-2</v>
      </c>
      <c r="I207" s="82">
        <v>70</v>
      </c>
      <c r="J207" s="21"/>
      <c r="K207" s="47">
        <f>ROUND(I207*H207*E207,2)</f>
        <v>5.85</v>
      </c>
      <c r="L207" s="51">
        <f t="shared" si="2"/>
        <v>70.2</v>
      </c>
    </row>
    <row r="208" spans="1:12" x14ac:dyDescent="0.25">
      <c r="A208" s="61" t="s">
        <v>387</v>
      </c>
      <c r="B208" s="62" t="s">
        <v>588</v>
      </c>
      <c r="C208" s="10"/>
      <c r="D208" s="72" t="s">
        <v>4</v>
      </c>
      <c r="E208" s="72">
        <v>5</v>
      </c>
      <c r="F208" s="85">
        <v>1</v>
      </c>
      <c r="G208" s="72">
        <v>5</v>
      </c>
      <c r="H208" s="46">
        <f t="shared" si="1"/>
        <v>1.67E-2</v>
      </c>
      <c r="I208" s="82">
        <v>33.65</v>
      </c>
      <c r="J208" s="21"/>
      <c r="K208" s="47">
        <f>ROUND(I208*H208*E208,2)</f>
        <v>2.81</v>
      </c>
      <c r="L208" s="51">
        <f t="shared" si="2"/>
        <v>33.72</v>
      </c>
    </row>
    <row r="209" spans="1:12" x14ac:dyDescent="0.25">
      <c r="A209" s="61" t="s">
        <v>388</v>
      </c>
      <c r="B209" s="62" t="s">
        <v>389</v>
      </c>
      <c r="C209" s="10"/>
      <c r="D209" s="72" t="s">
        <v>4</v>
      </c>
      <c r="E209" s="72">
        <v>26</v>
      </c>
      <c r="F209" s="85">
        <v>1</v>
      </c>
      <c r="G209" s="72">
        <v>5</v>
      </c>
      <c r="H209" s="46">
        <f t="shared" si="1"/>
        <v>1.67E-2</v>
      </c>
      <c r="I209" s="82">
        <v>52.43</v>
      </c>
      <c r="J209" s="21"/>
      <c r="K209" s="47">
        <f>ROUND(I209*H209*E209,2)</f>
        <v>22.77</v>
      </c>
      <c r="L209" s="51">
        <f t="shared" si="2"/>
        <v>273.24</v>
      </c>
    </row>
    <row r="210" spans="1:12" x14ac:dyDescent="0.25">
      <c r="A210" s="61" t="s">
        <v>390</v>
      </c>
      <c r="B210" s="62" t="s">
        <v>391</v>
      </c>
      <c r="C210" s="10"/>
      <c r="D210" s="72" t="s">
        <v>4</v>
      </c>
      <c r="E210" s="72">
        <v>9</v>
      </c>
      <c r="F210" s="85">
        <v>1</v>
      </c>
      <c r="G210" s="72">
        <v>5</v>
      </c>
      <c r="H210" s="46">
        <f t="shared" si="1"/>
        <v>1.67E-2</v>
      </c>
      <c r="I210" s="82">
        <v>31.29</v>
      </c>
      <c r="J210" s="21"/>
      <c r="K210" s="47">
        <f>ROUND(I210*H210*E210,2)</f>
        <v>4.7</v>
      </c>
      <c r="L210" s="51">
        <f t="shared" si="2"/>
        <v>56.4</v>
      </c>
    </row>
    <row r="211" spans="1:12" x14ac:dyDescent="0.25">
      <c r="A211" s="61" t="s">
        <v>392</v>
      </c>
      <c r="B211" s="62" t="s">
        <v>393</v>
      </c>
      <c r="C211" s="10"/>
      <c r="D211" s="72" t="s">
        <v>4</v>
      </c>
      <c r="E211" s="72">
        <v>2</v>
      </c>
      <c r="F211" s="85">
        <v>1</v>
      </c>
      <c r="G211" s="72">
        <v>10</v>
      </c>
      <c r="H211" s="46">
        <f t="shared" si="1"/>
        <v>8.3000000000000001E-3</v>
      </c>
      <c r="I211" s="82">
        <v>583.01</v>
      </c>
      <c r="J211" s="21"/>
      <c r="K211" s="47">
        <f>ROUND(I211*H211*E211,2)</f>
        <v>9.68</v>
      </c>
      <c r="L211" s="51">
        <f t="shared" si="2"/>
        <v>116.16</v>
      </c>
    </row>
    <row r="212" spans="1:12" x14ac:dyDescent="0.25">
      <c r="A212" s="61" t="s">
        <v>394</v>
      </c>
      <c r="B212" s="62" t="s">
        <v>395</v>
      </c>
      <c r="C212" s="10"/>
      <c r="D212" s="72" t="s">
        <v>4</v>
      </c>
      <c r="E212" s="72">
        <v>30</v>
      </c>
      <c r="F212" s="85">
        <v>1</v>
      </c>
      <c r="G212" s="72">
        <v>5</v>
      </c>
      <c r="H212" s="46">
        <f t="shared" si="1"/>
        <v>1.67E-2</v>
      </c>
      <c r="I212" s="82">
        <v>141.05000000000001</v>
      </c>
      <c r="J212" s="21"/>
      <c r="K212" s="47">
        <f>ROUND(I212*H212*E212,2)</f>
        <v>70.67</v>
      </c>
      <c r="L212" s="51">
        <f t="shared" si="2"/>
        <v>848.04</v>
      </c>
    </row>
    <row r="213" spans="1:12" x14ac:dyDescent="0.25">
      <c r="A213" s="61" t="s">
        <v>396</v>
      </c>
      <c r="B213" s="62" t="s">
        <v>397</v>
      </c>
      <c r="C213" s="10"/>
      <c r="D213" s="72" t="s">
        <v>4</v>
      </c>
      <c r="E213" s="72">
        <v>1</v>
      </c>
      <c r="F213" s="85">
        <v>1</v>
      </c>
      <c r="G213" s="72">
        <v>5</v>
      </c>
      <c r="H213" s="46">
        <f t="shared" si="1"/>
        <v>1.67E-2</v>
      </c>
      <c r="I213" s="82">
        <v>94.09</v>
      </c>
      <c r="J213" s="21"/>
      <c r="K213" s="47">
        <f>ROUND(I213*H213*E213,2)</f>
        <v>1.57</v>
      </c>
      <c r="L213" s="51">
        <f t="shared" si="2"/>
        <v>18.84</v>
      </c>
    </row>
    <row r="214" spans="1:12" x14ac:dyDescent="0.25">
      <c r="A214" s="61" t="s">
        <v>398</v>
      </c>
      <c r="B214" s="62" t="s">
        <v>399</v>
      </c>
      <c r="C214" s="10"/>
      <c r="D214" s="72" t="s">
        <v>4</v>
      </c>
      <c r="E214" s="72">
        <v>26</v>
      </c>
      <c r="F214" s="85">
        <v>1</v>
      </c>
      <c r="G214" s="72">
        <v>5</v>
      </c>
      <c r="H214" s="46">
        <f t="shared" si="1"/>
        <v>1.67E-2</v>
      </c>
      <c r="I214" s="82">
        <v>21.15</v>
      </c>
      <c r="J214" s="21"/>
      <c r="K214" s="47">
        <f>ROUND(I214*H214*E214,2)</f>
        <v>9.18</v>
      </c>
      <c r="L214" s="51">
        <f t="shared" si="2"/>
        <v>110.16</v>
      </c>
    </row>
    <row r="215" spans="1:12" x14ac:dyDescent="0.25">
      <c r="A215" s="61" t="s">
        <v>400</v>
      </c>
      <c r="B215" s="62" t="s">
        <v>401</v>
      </c>
      <c r="C215" s="10"/>
      <c r="D215" s="72" t="s">
        <v>4</v>
      </c>
      <c r="E215" s="72">
        <v>26</v>
      </c>
      <c r="F215" s="85">
        <v>1</v>
      </c>
      <c r="G215" s="72">
        <v>5</v>
      </c>
      <c r="H215" s="46">
        <f t="shared" si="1"/>
        <v>1.67E-2</v>
      </c>
      <c r="I215" s="82">
        <v>8.91</v>
      </c>
      <c r="J215" s="21"/>
      <c r="K215" s="47">
        <f>ROUND(I215*H215*E215,2)</f>
        <v>3.87</v>
      </c>
      <c r="L215" s="51">
        <f t="shared" si="2"/>
        <v>46.44</v>
      </c>
    </row>
    <row r="216" spans="1:12" x14ac:dyDescent="0.25">
      <c r="A216" s="61" t="s">
        <v>402</v>
      </c>
      <c r="B216" s="62" t="s">
        <v>403</v>
      </c>
      <c r="C216" s="10"/>
      <c r="D216" s="72" t="s">
        <v>4</v>
      </c>
      <c r="E216" s="72">
        <v>22</v>
      </c>
      <c r="F216" s="85">
        <v>1</v>
      </c>
      <c r="G216" s="72">
        <v>5</v>
      </c>
      <c r="H216" s="46">
        <f t="shared" si="1"/>
        <v>1.67E-2</v>
      </c>
      <c r="I216" s="82">
        <v>8.67</v>
      </c>
      <c r="J216" s="21"/>
      <c r="K216" s="47">
        <f>ROUND(I216*H216*E216,2)</f>
        <v>3.19</v>
      </c>
      <c r="L216" s="51">
        <f t="shared" si="2"/>
        <v>38.28</v>
      </c>
    </row>
    <row r="217" spans="1:12" x14ac:dyDescent="0.25">
      <c r="A217" s="61" t="s">
        <v>404</v>
      </c>
      <c r="B217" s="62" t="s">
        <v>405</v>
      </c>
      <c r="C217" s="10"/>
      <c r="D217" s="72" t="s">
        <v>4</v>
      </c>
      <c r="E217" s="72">
        <v>4</v>
      </c>
      <c r="F217" s="85">
        <v>1</v>
      </c>
      <c r="G217" s="72">
        <v>5</v>
      </c>
      <c r="H217" s="46">
        <f t="shared" si="1"/>
        <v>1.67E-2</v>
      </c>
      <c r="I217" s="82">
        <v>18.010000000000002</v>
      </c>
      <c r="J217" s="21"/>
      <c r="K217" s="47">
        <f>ROUND(I217*H217*E217,2)</f>
        <v>1.2</v>
      </c>
      <c r="L217" s="51">
        <f t="shared" si="2"/>
        <v>14.4</v>
      </c>
    </row>
    <row r="218" spans="1:12" x14ac:dyDescent="0.25">
      <c r="A218" s="61" t="s">
        <v>406</v>
      </c>
      <c r="B218" s="62" t="s">
        <v>407</v>
      </c>
      <c r="C218" s="10"/>
      <c r="D218" s="72" t="s">
        <v>4</v>
      </c>
      <c r="E218" s="72">
        <v>4</v>
      </c>
      <c r="F218" s="85">
        <v>1</v>
      </c>
      <c r="G218" s="72">
        <v>5</v>
      </c>
      <c r="H218" s="46">
        <f t="shared" si="1"/>
        <v>1.67E-2</v>
      </c>
      <c r="I218" s="82">
        <v>15.45</v>
      </c>
      <c r="J218" s="21"/>
      <c r="K218" s="47">
        <f>ROUND(I218*H218*E218,2)</f>
        <v>1.03</v>
      </c>
      <c r="L218" s="51">
        <f t="shared" si="2"/>
        <v>12.36</v>
      </c>
    </row>
    <row r="219" spans="1:12" x14ac:dyDescent="0.25">
      <c r="A219" s="61" t="s">
        <v>408</v>
      </c>
      <c r="B219" s="62" t="s">
        <v>409</v>
      </c>
      <c r="C219" s="10"/>
      <c r="D219" s="72" t="s">
        <v>4</v>
      </c>
      <c r="E219" s="72">
        <v>1</v>
      </c>
      <c r="F219" s="85">
        <v>1</v>
      </c>
      <c r="G219" s="72">
        <v>10</v>
      </c>
      <c r="H219" s="46">
        <f t="shared" si="1"/>
        <v>8.3000000000000001E-3</v>
      </c>
      <c r="I219" s="82">
        <v>1002.94</v>
      </c>
      <c r="J219" s="21"/>
      <c r="K219" s="47">
        <f>ROUND(I219*H219*E219,2)</f>
        <v>8.32</v>
      </c>
      <c r="L219" s="51">
        <f t="shared" si="2"/>
        <v>99.84</v>
      </c>
    </row>
    <row r="220" spans="1:12" x14ac:dyDescent="0.25">
      <c r="A220" s="61" t="s">
        <v>410</v>
      </c>
      <c r="B220" s="62" t="s">
        <v>411</v>
      </c>
      <c r="C220" s="10"/>
      <c r="D220" s="72" t="s">
        <v>4</v>
      </c>
      <c r="E220" s="72">
        <v>3</v>
      </c>
      <c r="F220" s="85">
        <v>1</v>
      </c>
      <c r="G220" s="72">
        <v>5</v>
      </c>
      <c r="H220" s="46">
        <f t="shared" si="1"/>
        <v>1.67E-2</v>
      </c>
      <c r="I220" s="82">
        <v>50.24</v>
      </c>
      <c r="J220" s="21"/>
      <c r="K220" s="47">
        <f>ROUND(I220*H220*E220,2)</f>
        <v>2.52</v>
      </c>
      <c r="L220" s="51">
        <f t="shared" si="2"/>
        <v>30.24</v>
      </c>
    </row>
    <row r="221" spans="1:12" x14ac:dyDescent="0.25">
      <c r="A221" s="61" t="s">
        <v>412</v>
      </c>
      <c r="B221" s="62" t="s">
        <v>413</v>
      </c>
      <c r="C221" s="10"/>
      <c r="D221" s="72" t="s">
        <v>4</v>
      </c>
      <c r="E221" s="72">
        <v>3</v>
      </c>
      <c r="F221" s="85">
        <v>1</v>
      </c>
      <c r="G221" s="72">
        <v>5</v>
      </c>
      <c r="H221" s="46">
        <f t="shared" si="1"/>
        <v>1.67E-2</v>
      </c>
      <c r="I221" s="82">
        <v>28.98</v>
      </c>
      <c r="J221" s="21"/>
      <c r="K221" s="47">
        <f>ROUND(I221*H221*E221,2)</f>
        <v>1.45</v>
      </c>
      <c r="L221" s="51">
        <f t="shared" si="2"/>
        <v>17.399999999999999</v>
      </c>
    </row>
    <row r="222" spans="1:12" x14ac:dyDescent="0.25">
      <c r="A222" s="61" t="s">
        <v>414</v>
      </c>
      <c r="B222" s="62" t="s">
        <v>415</v>
      </c>
      <c r="C222" s="10"/>
      <c r="D222" s="72" t="s">
        <v>4</v>
      </c>
      <c r="E222" s="72">
        <v>2</v>
      </c>
      <c r="F222" s="85">
        <v>1</v>
      </c>
      <c r="G222" s="72">
        <v>5</v>
      </c>
      <c r="H222" s="46">
        <f t="shared" si="1"/>
        <v>1.67E-2</v>
      </c>
      <c r="I222" s="82">
        <v>750.53</v>
      </c>
      <c r="J222" s="21"/>
      <c r="K222" s="47">
        <f>ROUND(I222*H222*E222,2)</f>
        <v>25.07</v>
      </c>
      <c r="L222" s="51">
        <f t="shared" si="2"/>
        <v>300.83999999999997</v>
      </c>
    </row>
    <row r="223" spans="1:12" x14ac:dyDescent="0.25">
      <c r="A223" s="61" t="s">
        <v>416</v>
      </c>
      <c r="B223" s="62" t="s">
        <v>417</v>
      </c>
      <c r="C223" s="10"/>
      <c r="D223" s="72" t="s">
        <v>4</v>
      </c>
      <c r="E223" s="72">
        <v>2</v>
      </c>
      <c r="F223" s="85">
        <v>1</v>
      </c>
      <c r="G223" s="72">
        <v>5</v>
      </c>
      <c r="H223" s="46">
        <f t="shared" si="1"/>
        <v>1.67E-2</v>
      </c>
      <c r="I223" s="82">
        <v>730.58</v>
      </c>
      <c r="J223" s="21"/>
      <c r="K223" s="47">
        <f>ROUND(I223*H223*E223,2)</f>
        <v>24.4</v>
      </c>
      <c r="L223" s="51">
        <f t="shared" si="2"/>
        <v>292.8</v>
      </c>
    </row>
    <row r="224" spans="1:12" x14ac:dyDescent="0.25">
      <c r="A224" s="61" t="s">
        <v>418</v>
      </c>
      <c r="B224" s="62" t="s">
        <v>419</v>
      </c>
      <c r="C224" s="10"/>
      <c r="D224" s="72" t="s">
        <v>4</v>
      </c>
      <c r="E224" s="72">
        <v>3</v>
      </c>
      <c r="F224" s="85">
        <v>1</v>
      </c>
      <c r="G224" s="72">
        <v>5</v>
      </c>
      <c r="H224" s="46">
        <f t="shared" si="1"/>
        <v>1.67E-2</v>
      </c>
      <c r="I224" s="82">
        <v>42.01</v>
      </c>
      <c r="J224" s="21"/>
      <c r="K224" s="47">
        <f>ROUND(I224*H224*E224,2)</f>
        <v>2.1</v>
      </c>
      <c r="L224" s="51">
        <f t="shared" si="2"/>
        <v>25.2</v>
      </c>
    </row>
    <row r="225" spans="1:12" x14ac:dyDescent="0.25">
      <c r="A225" s="61" t="s">
        <v>420</v>
      </c>
      <c r="B225" s="62" t="s">
        <v>421</v>
      </c>
      <c r="C225" s="10"/>
      <c r="D225" s="72" t="s">
        <v>4</v>
      </c>
      <c r="E225" s="72">
        <v>5</v>
      </c>
      <c r="F225" s="85">
        <v>1</v>
      </c>
      <c r="G225" s="72">
        <v>10</v>
      </c>
      <c r="H225" s="46">
        <f t="shared" si="1"/>
        <v>8.3000000000000001E-3</v>
      </c>
      <c r="I225" s="82">
        <v>282.62</v>
      </c>
      <c r="J225" s="21"/>
      <c r="K225" s="47">
        <f>ROUND(I225*H225*E225,2)</f>
        <v>11.73</v>
      </c>
      <c r="L225" s="51">
        <f t="shared" si="2"/>
        <v>140.76</v>
      </c>
    </row>
    <row r="226" spans="1:12" x14ac:dyDescent="0.25">
      <c r="A226" s="61" t="s">
        <v>422</v>
      </c>
      <c r="B226" s="62" t="s">
        <v>423</v>
      </c>
      <c r="C226" s="10"/>
      <c r="D226" s="72" t="s">
        <v>4</v>
      </c>
      <c r="E226" s="72">
        <v>3</v>
      </c>
      <c r="F226" s="85">
        <v>1</v>
      </c>
      <c r="G226" s="72">
        <v>10</v>
      </c>
      <c r="H226" s="46">
        <f t="shared" si="1"/>
        <v>8.3000000000000001E-3</v>
      </c>
      <c r="I226" s="82">
        <v>562.78</v>
      </c>
      <c r="J226" s="21"/>
      <c r="K226" s="47">
        <f>ROUND(I226*H226*E226,2)</f>
        <v>14.01</v>
      </c>
      <c r="L226" s="51">
        <f t="shared" si="2"/>
        <v>168.12</v>
      </c>
    </row>
    <row r="227" spans="1:12" x14ac:dyDescent="0.25">
      <c r="A227" s="61" t="s">
        <v>424</v>
      </c>
      <c r="B227" s="62" t="s">
        <v>425</v>
      </c>
      <c r="C227" s="10"/>
      <c r="D227" s="72" t="s">
        <v>4</v>
      </c>
      <c r="E227" s="72">
        <v>5</v>
      </c>
      <c r="F227" s="85">
        <v>1</v>
      </c>
      <c r="G227" s="72">
        <v>5</v>
      </c>
      <c r="H227" s="46">
        <f t="shared" si="1"/>
        <v>1.67E-2</v>
      </c>
      <c r="I227" s="82">
        <v>27.28</v>
      </c>
      <c r="J227" s="21"/>
      <c r="K227" s="47">
        <f>ROUND(I227*H227*E227,2)</f>
        <v>2.2799999999999998</v>
      </c>
      <c r="L227" s="51">
        <f t="shared" si="2"/>
        <v>27.36</v>
      </c>
    </row>
    <row r="228" spans="1:12" x14ac:dyDescent="0.25">
      <c r="A228" s="61" t="s">
        <v>426</v>
      </c>
      <c r="B228" s="62" t="s">
        <v>427</v>
      </c>
      <c r="C228" s="10"/>
      <c r="D228" s="72" t="s">
        <v>4</v>
      </c>
      <c r="E228" s="72">
        <v>5</v>
      </c>
      <c r="F228" s="85">
        <v>1</v>
      </c>
      <c r="G228" s="72">
        <v>5</v>
      </c>
      <c r="H228" s="46">
        <f t="shared" si="1"/>
        <v>1.67E-2</v>
      </c>
      <c r="I228" s="82">
        <v>17.809999999999999</v>
      </c>
      <c r="J228" s="21"/>
      <c r="K228" s="47">
        <f>ROUND(I228*H228*E228,2)</f>
        <v>1.49</v>
      </c>
      <c r="L228" s="51">
        <f t="shared" si="2"/>
        <v>17.88</v>
      </c>
    </row>
    <row r="229" spans="1:12" x14ac:dyDescent="0.25">
      <c r="A229" s="61" t="s">
        <v>428</v>
      </c>
      <c r="B229" s="62" t="s">
        <v>429</v>
      </c>
      <c r="C229" s="10"/>
      <c r="D229" s="72" t="s">
        <v>4</v>
      </c>
      <c r="E229" s="72">
        <v>5</v>
      </c>
      <c r="F229" s="85">
        <v>1</v>
      </c>
      <c r="G229" s="72">
        <v>5</v>
      </c>
      <c r="H229" s="46">
        <f t="shared" si="1"/>
        <v>1.67E-2</v>
      </c>
      <c r="I229" s="82">
        <v>11.7</v>
      </c>
      <c r="J229" s="21"/>
      <c r="K229" s="47">
        <f>ROUND(I229*H229*E229,2)</f>
        <v>0.98</v>
      </c>
      <c r="L229" s="51">
        <f t="shared" si="2"/>
        <v>11.76</v>
      </c>
    </row>
    <row r="230" spans="1:12" x14ac:dyDescent="0.25">
      <c r="A230" s="61" t="s">
        <v>430</v>
      </c>
      <c r="B230" s="62" t="s">
        <v>431</v>
      </c>
      <c r="C230" s="10"/>
      <c r="D230" s="72" t="s">
        <v>4</v>
      </c>
      <c r="E230" s="72">
        <v>27</v>
      </c>
      <c r="F230" s="85">
        <v>1</v>
      </c>
      <c r="G230" s="72">
        <v>5</v>
      </c>
      <c r="H230" s="46">
        <f t="shared" si="1"/>
        <v>1.67E-2</v>
      </c>
      <c r="I230" s="82">
        <v>18.59</v>
      </c>
      <c r="J230" s="21"/>
      <c r="K230" s="47">
        <f>ROUND(I230*H230*E230,2)</f>
        <v>8.3800000000000008</v>
      </c>
      <c r="L230" s="51">
        <f t="shared" si="2"/>
        <v>100.56</v>
      </c>
    </row>
    <row r="231" spans="1:12" x14ac:dyDescent="0.25">
      <c r="A231" s="61" t="s">
        <v>432</v>
      </c>
      <c r="B231" s="62" t="s">
        <v>433</v>
      </c>
      <c r="C231" s="10"/>
      <c r="D231" s="72" t="s">
        <v>4</v>
      </c>
      <c r="E231" s="72">
        <v>6</v>
      </c>
      <c r="F231" s="85">
        <v>1</v>
      </c>
      <c r="G231" s="72">
        <v>5</v>
      </c>
      <c r="H231" s="46">
        <f t="shared" si="1"/>
        <v>1.67E-2</v>
      </c>
      <c r="I231" s="82">
        <v>15.17</v>
      </c>
      <c r="J231" s="21"/>
      <c r="K231" s="47">
        <f>ROUND(I231*H231*E231,2)</f>
        <v>1.52</v>
      </c>
      <c r="L231" s="51">
        <f t="shared" si="2"/>
        <v>18.239999999999998</v>
      </c>
    </row>
    <row r="232" spans="1:12" x14ac:dyDescent="0.25">
      <c r="A232" s="61" t="s">
        <v>434</v>
      </c>
      <c r="B232" s="62" t="s">
        <v>435</v>
      </c>
      <c r="C232" s="10"/>
      <c r="D232" s="72" t="s">
        <v>4</v>
      </c>
      <c r="E232" s="72">
        <v>6</v>
      </c>
      <c r="F232" s="85">
        <v>1</v>
      </c>
      <c r="G232" s="72">
        <v>5</v>
      </c>
      <c r="H232" s="46">
        <f t="shared" si="1"/>
        <v>1.67E-2</v>
      </c>
      <c r="I232" s="82">
        <v>30.98</v>
      </c>
      <c r="J232" s="21"/>
      <c r="K232" s="47">
        <f>ROUND(I232*H232*E232,2)</f>
        <v>3.1</v>
      </c>
      <c r="L232" s="51">
        <f t="shared" si="2"/>
        <v>37.200000000000003</v>
      </c>
    </row>
    <row r="233" spans="1:12" x14ac:dyDescent="0.25">
      <c r="A233" s="61" t="s">
        <v>436</v>
      </c>
      <c r="B233" s="62" t="s">
        <v>437</v>
      </c>
      <c r="C233" s="10"/>
      <c r="D233" s="72" t="s">
        <v>4</v>
      </c>
      <c r="E233" s="72">
        <v>3</v>
      </c>
      <c r="F233" s="85">
        <v>1</v>
      </c>
      <c r="G233" s="72">
        <v>5</v>
      </c>
      <c r="H233" s="46">
        <f t="shared" si="1"/>
        <v>1.67E-2</v>
      </c>
      <c r="I233" s="82">
        <v>20.58</v>
      </c>
      <c r="J233" s="21"/>
      <c r="K233" s="47">
        <f>ROUND(I233*H233*E233,2)</f>
        <v>1.03</v>
      </c>
      <c r="L233" s="51">
        <f t="shared" si="2"/>
        <v>12.36</v>
      </c>
    </row>
    <row r="234" spans="1:12" x14ac:dyDescent="0.25">
      <c r="A234" s="61" t="s">
        <v>438</v>
      </c>
      <c r="B234" s="62" t="s">
        <v>589</v>
      </c>
      <c r="C234" s="10"/>
      <c r="D234" s="72" t="s">
        <v>4</v>
      </c>
      <c r="E234" s="72">
        <v>8</v>
      </c>
      <c r="F234" s="85">
        <v>1</v>
      </c>
      <c r="G234" s="72">
        <v>10</v>
      </c>
      <c r="H234" s="46">
        <f t="shared" si="1"/>
        <v>8.3000000000000001E-3</v>
      </c>
      <c r="I234" s="82">
        <v>2464.86</v>
      </c>
      <c r="J234" s="21"/>
      <c r="K234" s="47">
        <f>ROUND(I234*H234*E234,2)</f>
        <v>163.66999999999999</v>
      </c>
      <c r="L234" s="51">
        <f t="shared" si="2"/>
        <v>1964.04</v>
      </c>
    </row>
    <row r="235" spans="1:12" x14ac:dyDescent="0.25">
      <c r="A235" s="61" t="s">
        <v>439</v>
      </c>
      <c r="B235" s="62" t="s">
        <v>440</v>
      </c>
      <c r="C235" s="10"/>
      <c r="D235" s="72" t="s">
        <v>4</v>
      </c>
      <c r="E235" s="72">
        <v>2</v>
      </c>
      <c r="F235" s="85">
        <v>1</v>
      </c>
      <c r="G235" s="72">
        <v>5</v>
      </c>
      <c r="H235" s="46">
        <f t="shared" si="1"/>
        <v>1.67E-2</v>
      </c>
      <c r="I235" s="82">
        <v>176.88</v>
      </c>
      <c r="J235" s="21"/>
      <c r="K235" s="47">
        <f>ROUND(I235*H235*E235,2)</f>
        <v>5.91</v>
      </c>
      <c r="L235" s="51">
        <f t="shared" si="2"/>
        <v>70.92</v>
      </c>
    </row>
    <row r="236" spans="1:12" x14ac:dyDescent="0.25">
      <c r="A236" s="61" t="s">
        <v>441</v>
      </c>
      <c r="B236" s="62" t="s">
        <v>442</v>
      </c>
      <c r="C236" s="10"/>
      <c r="D236" s="72" t="s">
        <v>4</v>
      </c>
      <c r="E236" s="72">
        <v>6</v>
      </c>
      <c r="F236" s="85">
        <v>1</v>
      </c>
      <c r="G236" s="72">
        <v>5</v>
      </c>
      <c r="H236" s="46">
        <f t="shared" si="1"/>
        <v>1.67E-2</v>
      </c>
      <c r="I236" s="82">
        <v>192.59</v>
      </c>
      <c r="J236" s="21"/>
      <c r="K236" s="47">
        <f>ROUND(I236*H236*E236,2)</f>
        <v>19.3</v>
      </c>
      <c r="L236" s="51">
        <f t="shared" si="2"/>
        <v>231.6</v>
      </c>
    </row>
    <row r="237" spans="1:12" x14ac:dyDescent="0.25">
      <c r="A237" s="61" t="s">
        <v>443</v>
      </c>
      <c r="B237" s="62" t="s">
        <v>444</v>
      </c>
      <c r="C237" s="10"/>
      <c r="D237" s="72" t="s">
        <v>4</v>
      </c>
      <c r="E237" s="72">
        <v>6</v>
      </c>
      <c r="F237" s="85">
        <v>1</v>
      </c>
      <c r="G237" s="72">
        <v>5</v>
      </c>
      <c r="H237" s="46">
        <f t="shared" si="1"/>
        <v>1.67E-2</v>
      </c>
      <c r="I237" s="82">
        <v>115.84</v>
      </c>
      <c r="J237" s="21"/>
      <c r="K237" s="47">
        <f>ROUND(I237*H237*E237,2)</f>
        <v>11.61</v>
      </c>
      <c r="L237" s="51">
        <f t="shared" si="2"/>
        <v>139.32</v>
      </c>
    </row>
    <row r="238" spans="1:12" x14ac:dyDescent="0.25">
      <c r="A238" s="61" t="s">
        <v>445</v>
      </c>
      <c r="B238" s="62" t="s">
        <v>446</v>
      </c>
      <c r="C238" s="10"/>
      <c r="D238" s="72" t="s">
        <v>4</v>
      </c>
      <c r="E238" s="72">
        <v>18</v>
      </c>
      <c r="F238" s="85">
        <v>1</v>
      </c>
      <c r="G238" s="72">
        <v>10</v>
      </c>
      <c r="H238" s="46">
        <f t="shared" si="1"/>
        <v>8.3000000000000001E-3</v>
      </c>
      <c r="I238" s="82">
        <v>615.12</v>
      </c>
      <c r="J238" s="21"/>
      <c r="K238" s="47">
        <f>ROUND(I238*H238*E238,2)</f>
        <v>91.9</v>
      </c>
      <c r="L238" s="51">
        <f t="shared" si="2"/>
        <v>1102.8</v>
      </c>
    </row>
    <row r="239" spans="1:12" x14ac:dyDescent="0.25">
      <c r="A239" s="61" t="s">
        <v>447</v>
      </c>
      <c r="B239" s="62" t="s">
        <v>448</v>
      </c>
      <c r="C239" s="10"/>
      <c r="D239" s="72" t="s">
        <v>4</v>
      </c>
      <c r="E239" s="72">
        <v>2</v>
      </c>
      <c r="F239" s="85">
        <v>1</v>
      </c>
      <c r="G239" s="72">
        <v>5</v>
      </c>
      <c r="H239" s="46">
        <f t="shared" si="1"/>
        <v>1.67E-2</v>
      </c>
      <c r="I239" s="82">
        <v>8.7100000000000009</v>
      </c>
      <c r="J239" s="21"/>
      <c r="K239" s="47">
        <f>ROUND(I239*H239*E239,2)</f>
        <v>0.28999999999999998</v>
      </c>
      <c r="L239" s="51">
        <f t="shared" si="2"/>
        <v>3.48</v>
      </c>
    </row>
    <row r="240" spans="1:12" x14ac:dyDescent="0.25">
      <c r="A240" s="61" t="s">
        <v>449</v>
      </c>
      <c r="B240" s="62" t="s">
        <v>450</v>
      </c>
      <c r="C240" s="10"/>
      <c r="D240" s="72" t="s">
        <v>4</v>
      </c>
      <c r="E240" s="72">
        <v>5</v>
      </c>
      <c r="F240" s="85">
        <v>1</v>
      </c>
      <c r="G240" s="72">
        <v>5</v>
      </c>
      <c r="H240" s="46">
        <f t="shared" si="1"/>
        <v>1.67E-2</v>
      </c>
      <c r="I240" s="82">
        <v>41.61</v>
      </c>
      <c r="J240" s="21"/>
      <c r="K240" s="47">
        <f>ROUND(I240*H240*E240,2)</f>
        <v>3.47</v>
      </c>
      <c r="L240" s="51">
        <f t="shared" si="2"/>
        <v>41.64</v>
      </c>
    </row>
    <row r="241" spans="1:12" x14ac:dyDescent="0.25">
      <c r="A241" s="61" t="s">
        <v>451</v>
      </c>
      <c r="B241" s="62" t="s">
        <v>452</v>
      </c>
      <c r="C241" s="10"/>
      <c r="D241" s="72" t="s">
        <v>4</v>
      </c>
      <c r="E241" s="72">
        <v>5</v>
      </c>
      <c r="F241" s="85">
        <v>1</v>
      </c>
      <c r="G241" s="72">
        <v>5</v>
      </c>
      <c r="H241" s="46">
        <f t="shared" si="1"/>
        <v>1.67E-2</v>
      </c>
      <c r="I241" s="82">
        <v>38.130000000000003</v>
      </c>
      <c r="J241" s="21"/>
      <c r="K241" s="47">
        <f>ROUND(I241*H241*E241,2)</f>
        <v>3.18</v>
      </c>
      <c r="L241" s="51">
        <f t="shared" si="2"/>
        <v>38.159999999999997</v>
      </c>
    </row>
    <row r="242" spans="1:12" x14ac:dyDescent="0.25">
      <c r="A242" s="61" t="s">
        <v>453</v>
      </c>
      <c r="B242" s="62" t="s">
        <v>454</v>
      </c>
      <c r="C242" s="10"/>
      <c r="D242" s="72" t="s">
        <v>4</v>
      </c>
      <c r="E242" s="72">
        <v>4</v>
      </c>
      <c r="F242" s="85">
        <v>1</v>
      </c>
      <c r="G242" s="72">
        <v>5</v>
      </c>
      <c r="H242" s="46">
        <f t="shared" si="1"/>
        <v>1.67E-2</v>
      </c>
      <c r="I242" s="82">
        <v>65.44</v>
      </c>
      <c r="J242" s="21"/>
      <c r="K242" s="47">
        <f>ROUND(I242*H242*E242,2)</f>
        <v>4.37</v>
      </c>
      <c r="L242" s="51">
        <f t="shared" si="2"/>
        <v>52.44</v>
      </c>
    </row>
    <row r="243" spans="1:12" x14ac:dyDescent="0.25">
      <c r="A243" s="61" t="s">
        <v>455</v>
      </c>
      <c r="B243" s="62" t="s">
        <v>456</v>
      </c>
      <c r="C243" s="10"/>
      <c r="D243" s="72" t="s">
        <v>4</v>
      </c>
      <c r="E243" s="72">
        <v>4</v>
      </c>
      <c r="F243" s="85">
        <v>1</v>
      </c>
      <c r="G243" s="72">
        <v>5</v>
      </c>
      <c r="H243" s="46">
        <f t="shared" si="1"/>
        <v>1.67E-2</v>
      </c>
      <c r="I243" s="82">
        <v>42.32</v>
      </c>
      <c r="J243" s="21"/>
      <c r="K243" s="47">
        <f>ROUND(I243*H243*E243,2)</f>
        <v>2.83</v>
      </c>
      <c r="L243" s="51">
        <f t="shared" si="2"/>
        <v>33.96</v>
      </c>
    </row>
    <row r="244" spans="1:12" x14ac:dyDescent="0.25">
      <c r="A244" s="61" t="s">
        <v>457</v>
      </c>
      <c r="B244" s="62" t="s">
        <v>458</v>
      </c>
      <c r="C244" s="10"/>
      <c r="D244" s="72" t="s">
        <v>4</v>
      </c>
      <c r="E244" s="72">
        <v>22</v>
      </c>
      <c r="F244" s="85">
        <v>1</v>
      </c>
      <c r="G244" s="72">
        <v>5</v>
      </c>
      <c r="H244" s="46">
        <f t="shared" si="1"/>
        <v>1.67E-2</v>
      </c>
      <c r="I244" s="82">
        <v>24.29</v>
      </c>
      <c r="J244" s="21"/>
      <c r="K244" s="47">
        <f>ROUND(I244*H244*E244,2)</f>
        <v>8.92</v>
      </c>
      <c r="L244" s="51">
        <f t="shared" si="2"/>
        <v>107.04</v>
      </c>
    </row>
    <row r="245" spans="1:12" x14ac:dyDescent="0.25">
      <c r="A245" s="61" t="s">
        <v>459</v>
      </c>
      <c r="B245" s="62" t="s">
        <v>460</v>
      </c>
      <c r="C245" s="10"/>
      <c r="D245" s="72" t="s">
        <v>4</v>
      </c>
      <c r="E245" s="72">
        <v>22</v>
      </c>
      <c r="F245" s="85">
        <v>1</v>
      </c>
      <c r="G245" s="72">
        <v>5</v>
      </c>
      <c r="H245" s="46">
        <f t="shared" si="1"/>
        <v>1.67E-2</v>
      </c>
      <c r="I245" s="82">
        <v>35.869999999999997</v>
      </c>
      <c r="J245" s="21"/>
      <c r="K245" s="47">
        <f>ROUND(I245*H245*E245,2)</f>
        <v>13.18</v>
      </c>
      <c r="L245" s="51">
        <f t="shared" si="2"/>
        <v>158.16</v>
      </c>
    </row>
    <row r="246" spans="1:12" x14ac:dyDescent="0.25">
      <c r="A246" s="61" t="s">
        <v>461</v>
      </c>
      <c r="B246" s="62" t="s">
        <v>462</v>
      </c>
      <c r="C246" s="10"/>
      <c r="D246" s="72" t="s">
        <v>4</v>
      </c>
      <c r="E246" s="72">
        <v>7</v>
      </c>
      <c r="F246" s="85">
        <v>1</v>
      </c>
      <c r="G246" s="72">
        <v>5</v>
      </c>
      <c r="H246" s="46">
        <f t="shared" si="1"/>
        <v>1.67E-2</v>
      </c>
      <c r="I246" s="82">
        <v>28.51</v>
      </c>
      <c r="J246" s="21"/>
      <c r="K246" s="47">
        <f>ROUND(I246*H246*E246,2)</f>
        <v>3.33</v>
      </c>
      <c r="L246" s="51">
        <f t="shared" si="2"/>
        <v>39.96</v>
      </c>
    </row>
    <row r="247" spans="1:12" x14ac:dyDescent="0.25">
      <c r="A247" s="61" t="s">
        <v>463</v>
      </c>
      <c r="B247" s="62" t="s">
        <v>464</v>
      </c>
      <c r="C247" s="10"/>
      <c r="D247" s="72" t="s">
        <v>4</v>
      </c>
      <c r="E247" s="72">
        <v>3</v>
      </c>
      <c r="F247" s="85">
        <v>1</v>
      </c>
      <c r="G247" s="72">
        <v>5</v>
      </c>
      <c r="H247" s="46">
        <f t="shared" si="1"/>
        <v>1.67E-2</v>
      </c>
      <c r="I247" s="82">
        <v>47.48</v>
      </c>
      <c r="J247" s="21"/>
      <c r="K247" s="47">
        <f>ROUND(I247*H247*E247,2)</f>
        <v>2.38</v>
      </c>
      <c r="L247" s="51">
        <f t="shared" si="2"/>
        <v>28.56</v>
      </c>
    </row>
    <row r="248" spans="1:12" x14ac:dyDescent="0.25">
      <c r="A248" s="61" t="s">
        <v>465</v>
      </c>
      <c r="B248" s="62" t="s">
        <v>466</v>
      </c>
      <c r="C248" s="10"/>
      <c r="D248" s="72" t="s">
        <v>4</v>
      </c>
      <c r="E248" s="72">
        <v>22</v>
      </c>
      <c r="F248" s="85">
        <v>1</v>
      </c>
      <c r="G248" s="72">
        <v>5</v>
      </c>
      <c r="H248" s="46">
        <f t="shared" si="1"/>
        <v>1.67E-2</v>
      </c>
      <c r="I248" s="82">
        <v>100.46</v>
      </c>
      <c r="J248" s="21"/>
      <c r="K248" s="47">
        <f>ROUND(I248*H248*E248,2)</f>
        <v>36.909999999999997</v>
      </c>
      <c r="L248" s="51">
        <f t="shared" si="2"/>
        <v>442.92</v>
      </c>
    </row>
    <row r="249" spans="1:12" x14ac:dyDescent="0.25">
      <c r="A249" s="61" t="s">
        <v>467</v>
      </c>
      <c r="B249" s="62" t="s">
        <v>468</v>
      </c>
      <c r="C249" s="10"/>
      <c r="D249" s="72" t="s">
        <v>4</v>
      </c>
      <c r="E249" s="72">
        <v>2</v>
      </c>
      <c r="F249" s="85">
        <v>1</v>
      </c>
      <c r="G249" s="72">
        <v>5</v>
      </c>
      <c r="H249" s="46">
        <f t="shared" si="1"/>
        <v>1.67E-2</v>
      </c>
      <c r="I249" s="82">
        <v>60.67</v>
      </c>
      <c r="J249" s="21"/>
      <c r="K249" s="47">
        <f>ROUND(I249*H249*E249,2)</f>
        <v>2.0299999999999998</v>
      </c>
      <c r="L249" s="51">
        <f t="shared" si="2"/>
        <v>24.36</v>
      </c>
    </row>
    <row r="250" spans="1:12" x14ac:dyDescent="0.25">
      <c r="A250" s="61" t="s">
        <v>469</v>
      </c>
      <c r="B250" s="62" t="s">
        <v>470</v>
      </c>
      <c r="C250" s="10"/>
      <c r="D250" s="72" t="s">
        <v>4</v>
      </c>
      <c r="E250" s="72">
        <v>2</v>
      </c>
      <c r="F250" s="85">
        <v>1</v>
      </c>
      <c r="G250" s="72">
        <v>5</v>
      </c>
      <c r="H250" s="46">
        <f t="shared" si="1"/>
        <v>1.67E-2</v>
      </c>
      <c r="I250" s="82">
        <v>20.7</v>
      </c>
      <c r="J250" s="21"/>
      <c r="K250" s="47">
        <f>ROUND(I250*H250*E250,2)</f>
        <v>0.69</v>
      </c>
      <c r="L250" s="51">
        <f t="shared" si="2"/>
        <v>8.2799999999999994</v>
      </c>
    </row>
    <row r="251" spans="1:12" x14ac:dyDescent="0.25">
      <c r="A251" s="61" t="s">
        <v>471</v>
      </c>
      <c r="B251" s="62" t="s">
        <v>472</v>
      </c>
      <c r="C251" s="10"/>
      <c r="D251" s="72" t="s">
        <v>4</v>
      </c>
      <c r="E251" s="72">
        <v>28</v>
      </c>
      <c r="F251" s="85">
        <v>1</v>
      </c>
      <c r="G251" s="72">
        <v>5</v>
      </c>
      <c r="H251" s="46">
        <f t="shared" si="1"/>
        <v>1.67E-2</v>
      </c>
      <c r="I251" s="82">
        <v>26.81</v>
      </c>
      <c r="J251" s="21"/>
      <c r="K251" s="47">
        <f>ROUND(I251*H251*E251,2)</f>
        <v>12.54</v>
      </c>
      <c r="L251" s="51">
        <f t="shared" si="2"/>
        <v>150.47999999999999</v>
      </c>
    </row>
    <row r="252" spans="1:12" x14ac:dyDescent="0.25">
      <c r="A252" s="61" t="s">
        <v>473</v>
      </c>
      <c r="B252" s="62" t="s">
        <v>474</v>
      </c>
      <c r="C252" s="10"/>
      <c r="D252" s="72" t="s">
        <v>4</v>
      </c>
      <c r="E252" s="72">
        <v>4</v>
      </c>
      <c r="F252" s="85">
        <v>1</v>
      </c>
      <c r="G252" s="72">
        <v>5</v>
      </c>
      <c r="H252" s="46">
        <f t="shared" si="1"/>
        <v>1.67E-2</v>
      </c>
      <c r="I252" s="82">
        <v>38.21</v>
      </c>
      <c r="J252" s="21"/>
      <c r="K252" s="47">
        <f>ROUND(I252*H252*E252,2)</f>
        <v>2.5499999999999998</v>
      </c>
      <c r="L252" s="51">
        <f t="shared" si="2"/>
        <v>30.6</v>
      </c>
    </row>
    <row r="253" spans="1:12" x14ac:dyDescent="0.25">
      <c r="A253" s="61" t="s">
        <v>475</v>
      </c>
      <c r="B253" s="62" t="s">
        <v>476</v>
      </c>
      <c r="C253" s="10"/>
      <c r="D253" s="72" t="s">
        <v>4</v>
      </c>
      <c r="E253" s="72">
        <v>2</v>
      </c>
      <c r="F253" s="85">
        <v>1</v>
      </c>
      <c r="G253" s="72">
        <v>5</v>
      </c>
      <c r="H253" s="46">
        <f t="shared" si="1"/>
        <v>1.67E-2</v>
      </c>
      <c r="I253" s="82">
        <v>31.46</v>
      </c>
      <c r="J253" s="21"/>
      <c r="K253" s="47">
        <f>ROUND(I253*H253*E253,2)</f>
        <v>1.05</v>
      </c>
      <c r="L253" s="51">
        <f t="shared" si="2"/>
        <v>12.6</v>
      </c>
    </row>
    <row r="254" spans="1:12" x14ac:dyDescent="0.25">
      <c r="A254" s="61" t="s">
        <v>477</v>
      </c>
      <c r="B254" s="62" t="s">
        <v>478</v>
      </c>
      <c r="C254" s="10"/>
      <c r="D254" s="72" t="s">
        <v>4</v>
      </c>
      <c r="E254" s="72">
        <v>22</v>
      </c>
      <c r="F254" s="85">
        <v>1</v>
      </c>
      <c r="G254" s="72">
        <v>5</v>
      </c>
      <c r="H254" s="46">
        <f t="shared" si="1"/>
        <v>1.67E-2</v>
      </c>
      <c r="I254" s="82">
        <v>75.98</v>
      </c>
      <c r="J254" s="21"/>
      <c r="K254" s="47">
        <f>ROUND(I254*H254*E254,2)</f>
        <v>27.92</v>
      </c>
      <c r="L254" s="51">
        <f t="shared" si="2"/>
        <v>335.04</v>
      </c>
    </row>
    <row r="255" spans="1:12" x14ac:dyDescent="0.25">
      <c r="A255" s="61" t="s">
        <v>479</v>
      </c>
      <c r="B255" s="62" t="s">
        <v>480</v>
      </c>
      <c r="C255" s="10"/>
      <c r="D255" s="72" t="s">
        <v>4</v>
      </c>
      <c r="E255" s="72">
        <v>22</v>
      </c>
      <c r="F255" s="85">
        <v>1</v>
      </c>
      <c r="G255" s="72">
        <v>5</v>
      </c>
      <c r="H255" s="46">
        <f t="shared" si="1"/>
        <v>1.67E-2</v>
      </c>
      <c r="I255" s="82">
        <v>50.65</v>
      </c>
      <c r="J255" s="21"/>
      <c r="K255" s="47">
        <f>ROUND(I255*H255*E255,2)</f>
        <v>18.61</v>
      </c>
      <c r="L255" s="51">
        <f t="shared" si="2"/>
        <v>223.32</v>
      </c>
    </row>
    <row r="256" spans="1:12" x14ac:dyDescent="0.25">
      <c r="A256" s="61" t="s">
        <v>481</v>
      </c>
      <c r="B256" s="62" t="s">
        <v>482</v>
      </c>
      <c r="C256" s="10"/>
      <c r="D256" s="72" t="s">
        <v>4</v>
      </c>
      <c r="E256" s="72">
        <v>3</v>
      </c>
      <c r="F256" s="85">
        <v>1</v>
      </c>
      <c r="G256" s="72">
        <v>5</v>
      </c>
      <c r="H256" s="46">
        <f t="shared" si="1"/>
        <v>1.67E-2</v>
      </c>
      <c r="I256" s="82">
        <v>27.46</v>
      </c>
      <c r="J256" s="21"/>
      <c r="K256" s="47">
        <f>ROUND(I256*H256*E256,2)</f>
        <v>1.38</v>
      </c>
      <c r="L256" s="51">
        <f t="shared" si="2"/>
        <v>16.559999999999999</v>
      </c>
    </row>
    <row r="257" spans="1:12" x14ac:dyDescent="0.25">
      <c r="A257" s="61" t="s">
        <v>483</v>
      </c>
      <c r="B257" s="62" t="s">
        <v>484</v>
      </c>
      <c r="C257" s="10"/>
      <c r="D257" s="72" t="s">
        <v>4</v>
      </c>
      <c r="E257" s="72">
        <v>4</v>
      </c>
      <c r="F257" s="85">
        <v>1</v>
      </c>
      <c r="G257" s="72">
        <v>5</v>
      </c>
      <c r="H257" s="46">
        <f t="shared" si="1"/>
        <v>1.67E-2</v>
      </c>
      <c r="I257" s="82">
        <v>81.349999999999994</v>
      </c>
      <c r="J257" s="21"/>
      <c r="K257" s="47">
        <f>ROUND(I257*H257*E257,2)</f>
        <v>5.43</v>
      </c>
      <c r="L257" s="51">
        <f t="shared" si="2"/>
        <v>65.16</v>
      </c>
    </row>
    <row r="258" spans="1:12" x14ac:dyDescent="0.25">
      <c r="A258" s="61" t="s">
        <v>485</v>
      </c>
      <c r="B258" s="62" t="s">
        <v>486</v>
      </c>
      <c r="C258" s="10"/>
      <c r="D258" s="72" t="s">
        <v>4</v>
      </c>
      <c r="E258" s="72">
        <v>30</v>
      </c>
      <c r="F258" s="85">
        <v>1</v>
      </c>
      <c r="G258" s="72">
        <v>5</v>
      </c>
      <c r="H258" s="46">
        <f t="shared" si="1"/>
        <v>1.67E-2</v>
      </c>
      <c r="I258" s="82">
        <v>70.41</v>
      </c>
      <c r="J258" s="21"/>
      <c r="K258" s="47">
        <f>ROUND(I258*H258*E258,2)</f>
        <v>35.28</v>
      </c>
      <c r="L258" s="51">
        <f t="shared" si="2"/>
        <v>423.36</v>
      </c>
    </row>
    <row r="259" spans="1:12" x14ac:dyDescent="0.25">
      <c r="A259" s="61" t="s">
        <v>487</v>
      </c>
      <c r="B259" s="62" t="s">
        <v>488</v>
      </c>
      <c r="C259" s="10"/>
      <c r="D259" s="72" t="s">
        <v>4</v>
      </c>
      <c r="E259" s="72">
        <v>1</v>
      </c>
      <c r="F259" s="85">
        <v>1</v>
      </c>
      <c r="G259" s="72">
        <v>5</v>
      </c>
      <c r="H259" s="46">
        <f t="shared" si="1"/>
        <v>1.67E-2</v>
      </c>
      <c r="I259" s="82">
        <v>6489.9</v>
      </c>
      <c r="J259" s="21"/>
      <c r="K259" s="47">
        <f>ROUND(I259*H259*E259,2)</f>
        <v>108.38</v>
      </c>
      <c r="L259" s="51">
        <f t="shared" si="2"/>
        <v>1300.56</v>
      </c>
    </row>
    <row r="260" spans="1:12" x14ac:dyDescent="0.25">
      <c r="A260" s="61" t="s">
        <v>489</v>
      </c>
      <c r="B260" s="62" t="s">
        <v>490</v>
      </c>
      <c r="C260" s="10"/>
      <c r="D260" s="72" t="s">
        <v>4</v>
      </c>
      <c r="E260" s="72">
        <v>22</v>
      </c>
      <c r="F260" s="85">
        <v>1</v>
      </c>
      <c r="G260" s="72">
        <v>5</v>
      </c>
      <c r="H260" s="46">
        <f t="shared" si="1"/>
        <v>1.67E-2</v>
      </c>
      <c r="I260" s="82">
        <v>25.9</v>
      </c>
      <c r="J260" s="21"/>
      <c r="K260" s="47">
        <f>ROUND(I260*H260*E260,2)</f>
        <v>9.52</v>
      </c>
      <c r="L260" s="51">
        <f t="shared" si="2"/>
        <v>114.24</v>
      </c>
    </row>
    <row r="261" spans="1:12" x14ac:dyDescent="0.25">
      <c r="A261" s="61" t="s">
        <v>491</v>
      </c>
      <c r="B261" s="62" t="s">
        <v>492</v>
      </c>
      <c r="C261" s="10"/>
      <c r="D261" s="72" t="s">
        <v>4</v>
      </c>
      <c r="E261" s="72">
        <v>22</v>
      </c>
      <c r="F261" s="85">
        <v>1</v>
      </c>
      <c r="G261" s="72">
        <v>5</v>
      </c>
      <c r="H261" s="46">
        <f t="shared" si="1"/>
        <v>1.67E-2</v>
      </c>
      <c r="I261" s="82">
        <v>28.64</v>
      </c>
      <c r="J261" s="21"/>
      <c r="K261" s="47">
        <f>ROUND(I261*H261*E261,2)</f>
        <v>10.52</v>
      </c>
      <c r="L261" s="51">
        <f t="shared" si="2"/>
        <v>126.24</v>
      </c>
    </row>
    <row r="262" spans="1:12" x14ac:dyDescent="0.25">
      <c r="A262" s="61" t="s">
        <v>493</v>
      </c>
      <c r="B262" s="62" t="s">
        <v>494</v>
      </c>
      <c r="C262" s="10"/>
      <c r="D262" s="72" t="s">
        <v>4</v>
      </c>
      <c r="E262" s="72">
        <v>22</v>
      </c>
      <c r="F262" s="85">
        <v>1</v>
      </c>
      <c r="G262" s="72">
        <v>5</v>
      </c>
      <c r="H262" s="46">
        <f t="shared" si="1"/>
        <v>1.67E-2</v>
      </c>
      <c r="I262" s="82">
        <v>26.1</v>
      </c>
      <c r="J262" s="21"/>
      <c r="K262" s="47">
        <f>ROUND(I262*H262*E262,2)</f>
        <v>9.59</v>
      </c>
      <c r="L262" s="51">
        <f t="shared" si="2"/>
        <v>115.08</v>
      </c>
    </row>
    <row r="263" spans="1:12" x14ac:dyDescent="0.25">
      <c r="A263" s="61" t="s">
        <v>495</v>
      </c>
      <c r="B263" s="62" t="s">
        <v>496</v>
      </c>
      <c r="C263" s="10"/>
      <c r="D263" s="72" t="s">
        <v>4</v>
      </c>
      <c r="E263" s="72">
        <v>1</v>
      </c>
      <c r="F263" s="85">
        <v>1</v>
      </c>
      <c r="G263" s="72">
        <v>10</v>
      </c>
      <c r="H263" s="46">
        <f t="shared" si="1"/>
        <v>8.3000000000000001E-3</v>
      </c>
      <c r="I263" s="82">
        <v>2324.04</v>
      </c>
      <c r="J263" s="21"/>
      <c r="K263" s="47">
        <f>ROUND(I263*H263*E263,2)</f>
        <v>19.29</v>
      </c>
      <c r="L263" s="51">
        <f t="shared" si="2"/>
        <v>231.48</v>
      </c>
    </row>
    <row r="264" spans="1:12" x14ac:dyDescent="0.25">
      <c r="A264" s="61" t="s">
        <v>497</v>
      </c>
      <c r="B264" s="62" t="s">
        <v>498</v>
      </c>
      <c r="C264" s="10"/>
      <c r="D264" s="72" t="s">
        <v>4</v>
      </c>
      <c r="E264" s="72">
        <v>6</v>
      </c>
      <c r="F264" s="85">
        <v>1</v>
      </c>
      <c r="G264" s="72">
        <v>5</v>
      </c>
      <c r="H264" s="46">
        <f t="shared" si="1"/>
        <v>1.67E-2</v>
      </c>
      <c r="I264" s="82">
        <v>74.069999999999993</v>
      </c>
      <c r="J264" s="21"/>
      <c r="K264" s="47">
        <f>ROUND(I264*H264*E264,2)</f>
        <v>7.42</v>
      </c>
      <c r="L264" s="51">
        <f t="shared" si="2"/>
        <v>89.04</v>
      </c>
    </row>
    <row r="265" spans="1:12" x14ac:dyDescent="0.25">
      <c r="A265" s="61" t="s">
        <v>499</v>
      </c>
      <c r="B265" s="62" t="s">
        <v>500</v>
      </c>
      <c r="C265" s="10"/>
      <c r="D265" s="72" t="s">
        <v>4</v>
      </c>
      <c r="E265" s="72">
        <v>1</v>
      </c>
      <c r="F265" s="85">
        <v>1</v>
      </c>
      <c r="G265" s="72">
        <v>10</v>
      </c>
      <c r="H265" s="46">
        <f t="shared" si="1"/>
        <v>8.3000000000000001E-3</v>
      </c>
      <c r="I265" s="82">
        <v>1984.95</v>
      </c>
      <c r="J265" s="21"/>
      <c r="K265" s="47">
        <f>ROUND(I265*H265*E265,2)</f>
        <v>16.48</v>
      </c>
      <c r="L265" s="51">
        <f t="shared" si="2"/>
        <v>197.76</v>
      </c>
    </row>
    <row r="266" spans="1:12" x14ac:dyDescent="0.25">
      <c r="A266" s="61" t="s">
        <v>501</v>
      </c>
      <c r="B266" s="62" t="s">
        <v>502</v>
      </c>
      <c r="C266" s="10"/>
      <c r="D266" s="72" t="s">
        <v>4</v>
      </c>
      <c r="E266" s="72">
        <v>6</v>
      </c>
      <c r="F266" s="85">
        <v>1</v>
      </c>
      <c r="G266" s="72">
        <v>10</v>
      </c>
      <c r="H266" s="46">
        <f t="shared" si="1"/>
        <v>8.3000000000000001E-3</v>
      </c>
      <c r="I266" s="82">
        <v>726.4</v>
      </c>
      <c r="J266" s="21"/>
      <c r="K266" s="47">
        <f>ROUND(I266*H266*E266,2)</f>
        <v>36.17</v>
      </c>
      <c r="L266" s="51">
        <f t="shared" si="2"/>
        <v>434.04</v>
      </c>
    </row>
    <row r="267" spans="1:12" x14ac:dyDescent="0.25">
      <c r="A267" s="61" t="s">
        <v>503</v>
      </c>
      <c r="B267" s="62" t="s">
        <v>504</v>
      </c>
      <c r="C267" s="10"/>
      <c r="D267" s="72" t="s">
        <v>4</v>
      </c>
      <c r="E267" s="72">
        <v>3</v>
      </c>
      <c r="F267" s="85">
        <v>1</v>
      </c>
      <c r="G267" s="72">
        <v>10</v>
      </c>
      <c r="H267" s="46">
        <f t="shared" si="1"/>
        <v>8.3000000000000001E-3</v>
      </c>
      <c r="I267" s="82">
        <v>449.91</v>
      </c>
      <c r="J267" s="21"/>
      <c r="K267" s="47">
        <f>ROUND(I267*H267*E267,2)</f>
        <v>11.2</v>
      </c>
      <c r="L267" s="51">
        <f t="shared" si="2"/>
        <v>134.4</v>
      </c>
    </row>
    <row r="268" spans="1:12" x14ac:dyDescent="0.25">
      <c r="A268" s="61" t="s">
        <v>505</v>
      </c>
      <c r="B268" s="62" t="s">
        <v>590</v>
      </c>
      <c r="C268" s="10"/>
      <c r="D268" s="72" t="s">
        <v>4</v>
      </c>
      <c r="E268" s="72">
        <v>1</v>
      </c>
      <c r="F268" s="85">
        <v>1</v>
      </c>
      <c r="G268" s="72">
        <v>10</v>
      </c>
      <c r="H268" s="46">
        <f t="shared" si="1"/>
        <v>8.3000000000000001E-3</v>
      </c>
      <c r="I268" s="82">
        <v>6699.15</v>
      </c>
      <c r="J268" s="21"/>
      <c r="K268" s="47">
        <f>ROUND(I268*H268*E268,2)</f>
        <v>55.6</v>
      </c>
      <c r="L268" s="51">
        <f t="shared" si="2"/>
        <v>667.2</v>
      </c>
    </row>
    <row r="269" spans="1:12" x14ac:dyDescent="0.25">
      <c r="A269" s="61" t="s">
        <v>506</v>
      </c>
      <c r="B269" s="62" t="s">
        <v>507</v>
      </c>
      <c r="C269" s="10"/>
      <c r="D269" s="72" t="s">
        <v>4</v>
      </c>
      <c r="E269" s="72">
        <v>3</v>
      </c>
      <c r="F269" s="85">
        <v>1</v>
      </c>
      <c r="G269" s="72">
        <v>10</v>
      </c>
      <c r="H269" s="46">
        <f t="shared" si="1"/>
        <v>8.3000000000000001E-3</v>
      </c>
      <c r="I269" s="82">
        <v>256.41000000000003</v>
      </c>
      <c r="J269" s="21"/>
      <c r="K269" s="47">
        <f>ROUND(I269*H269*E269,2)</f>
        <v>6.38</v>
      </c>
      <c r="L269" s="51">
        <f t="shared" si="2"/>
        <v>76.56</v>
      </c>
    </row>
    <row r="270" spans="1:12" x14ac:dyDescent="0.25">
      <c r="A270" s="61" t="s">
        <v>508</v>
      </c>
      <c r="B270" s="62" t="s">
        <v>509</v>
      </c>
      <c r="C270" s="10"/>
      <c r="D270" s="72" t="s">
        <v>4</v>
      </c>
      <c r="E270" s="72">
        <v>1</v>
      </c>
      <c r="F270" s="85">
        <v>1</v>
      </c>
      <c r="G270" s="72">
        <v>10</v>
      </c>
      <c r="H270" s="46">
        <f t="shared" ref="H270:H288" si="3">ROUND(1/(G270*12),4)</f>
        <v>8.3000000000000001E-3</v>
      </c>
      <c r="I270" s="82">
        <v>10220.01</v>
      </c>
      <c r="J270" s="21"/>
      <c r="K270" s="47">
        <f>ROUND(I270*H270*E270,2)</f>
        <v>84.83</v>
      </c>
      <c r="L270" s="51">
        <f t="shared" ref="L270:L288" si="4">ROUND(K270*12,2)</f>
        <v>1017.96</v>
      </c>
    </row>
    <row r="271" spans="1:12" x14ac:dyDescent="0.25">
      <c r="A271" s="61" t="s">
        <v>510</v>
      </c>
      <c r="B271" s="62" t="s">
        <v>511</v>
      </c>
      <c r="C271" s="10"/>
      <c r="D271" s="72" t="s">
        <v>4</v>
      </c>
      <c r="E271" s="72">
        <v>1</v>
      </c>
      <c r="F271" s="85">
        <v>1</v>
      </c>
      <c r="G271" s="72">
        <v>10</v>
      </c>
      <c r="H271" s="46">
        <f t="shared" si="3"/>
        <v>8.3000000000000001E-3</v>
      </c>
      <c r="I271" s="82">
        <v>12845</v>
      </c>
      <c r="J271" s="21"/>
      <c r="K271" s="47">
        <f>ROUND(I271*H271*E271,2)</f>
        <v>106.61</v>
      </c>
      <c r="L271" s="51">
        <f t="shared" si="4"/>
        <v>1279.32</v>
      </c>
    </row>
    <row r="272" spans="1:12" x14ac:dyDescent="0.25">
      <c r="A272" s="61" t="s">
        <v>512</v>
      </c>
      <c r="B272" s="62" t="s">
        <v>513</v>
      </c>
      <c r="C272" s="10"/>
      <c r="D272" s="72" t="s">
        <v>4</v>
      </c>
      <c r="E272" s="72">
        <v>3</v>
      </c>
      <c r="F272" s="85">
        <v>1</v>
      </c>
      <c r="G272" s="72">
        <v>10</v>
      </c>
      <c r="H272" s="46">
        <f t="shared" si="3"/>
        <v>8.3000000000000001E-3</v>
      </c>
      <c r="I272" s="82">
        <v>662.08</v>
      </c>
      <c r="J272" s="21"/>
      <c r="K272" s="47">
        <f>ROUND(I272*H272*E272,2)</f>
        <v>16.489999999999998</v>
      </c>
      <c r="L272" s="51">
        <f t="shared" si="4"/>
        <v>197.88</v>
      </c>
    </row>
    <row r="273" spans="1:12" x14ac:dyDescent="0.25">
      <c r="A273" s="61" t="s">
        <v>514</v>
      </c>
      <c r="B273" s="62" t="s">
        <v>515</v>
      </c>
      <c r="C273" s="10"/>
      <c r="D273" s="72" t="s">
        <v>4</v>
      </c>
      <c r="E273" s="72">
        <v>22</v>
      </c>
      <c r="F273" s="85">
        <v>1</v>
      </c>
      <c r="G273" s="72">
        <v>5</v>
      </c>
      <c r="H273" s="46">
        <f t="shared" si="3"/>
        <v>1.67E-2</v>
      </c>
      <c r="I273" s="82">
        <v>239.55</v>
      </c>
      <c r="J273" s="21"/>
      <c r="K273" s="47">
        <f>ROUND(I273*H273*E273,2)</f>
        <v>88.01</v>
      </c>
      <c r="L273" s="51">
        <f t="shared" si="4"/>
        <v>1056.1199999999999</v>
      </c>
    </row>
    <row r="274" spans="1:12" x14ac:dyDescent="0.25">
      <c r="A274" s="61" t="s">
        <v>516</v>
      </c>
      <c r="B274" s="62" t="s">
        <v>517</v>
      </c>
      <c r="C274" s="10"/>
      <c r="D274" s="72" t="s">
        <v>4</v>
      </c>
      <c r="E274" s="72">
        <v>1</v>
      </c>
      <c r="F274" s="85">
        <v>1</v>
      </c>
      <c r="G274" s="72">
        <v>10</v>
      </c>
      <c r="H274" s="46">
        <f t="shared" si="3"/>
        <v>8.3000000000000001E-3</v>
      </c>
      <c r="I274" s="82">
        <v>1224.9000000000001</v>
      </c>
      <c r="J274" s="21"/>
      <c r="K274" s="47">
        <f>ROUND(I274*H274*E274,2)</f>
        <v>10.17</v>
      </c>
      <c r="L274" s="51">
        <f t="shared" si="4"/>
        <v>122.04</v>
      </c>
    </row>
    <row r="275" spans="1:12" x14ac:dyDescent="0.25">
      <c r="A275" s="61" t="s">
        <v>518</v>
      </c>
      <c r="B275" s="62" t="s">
        <v>519</v>
      </c>
      <c r="C275" s="10"/>
      <c r="D275" s="72" t="s">
        <v>4</v>
      </c>
      <c r="E275" s="72">
        <v>6</v>
      </c>
      <c r="F275" s="85">
        <v>1</v>
      </c>
      <c r="G275" s="72">
        <v>5</v>
      </c>
      <c r="H275" s="46">
        <f t="shared" si="3"/>
        <v>1.67E-2</v>
      </c>
      <c r="I275" s="82">
        <v>57.18</v>
      </c>
      <c r="J275" s="21"/>
      <c r="K275" s="47">
        <f>ROUND(I275*H275*E275,2)</f>
        <v>5.73</v>
      </c>
      <c r="L275" s="51">
        <f t="shared" si="4"/>
        <v>68.760000000000005</v>
      </c>
    </row>
    <row r="276" spans="1:12" x14ac:dyDescent="0.25">
      <c r="A276" s="61" t="s">
        <v>520</v>
      </c>
      <c r="B276" s="62" t="s">
        <v>521</v>
      </c>
      <c r="C276" s="10"/>
      <c r="D276" s="72" t="s">
        <v>4</v>
      </c>
      <c r="E276" s="72">
        <v>1</v>
      </c>
      <c r="F276" s="85">
        <v>1</v>
      </c>
      <c r="G276" s="72">
        <v>10</v>
      </c>
      <c r="H276" s="46">
        <f t="shared" si="3"/>
        <v>8.3000000000000001E-3</v>
      </c>
      <c r="I276" s="82">
        <v>1392.11</v>
      </c>
      <c r="J276" s="21"/>
      <c r="K276" s="47">
        <f>ROUND(I276*H276*E276,2)</f>
        <v>11.55</v>
      </c>
      <c r="L276" s="51">
        <f t="shared" si="4"/>
        <v>138.6</v>
      </c>
    </row>
    <row r="277" spans="1:12" x14ac:dyDescent="0.25">
      <c r="A277" s="61" t="s">
        <v>522</v>
      </c>
      <c r="B277" s="62" t="s">
        <v>523</v>
      </c>
      <c r="C277" s="10"/>
      <c r="D277" s="72" t="s">
        <v>4</v>
      </c>
      <c r="E277" s="72">
        <v>1</v>
      </c>
      <c r="F277" s="85">
        <v>1</v>
      </c>
      <c r="G277" s="72">
        <v>10</v>
      </c>
      <c r="H277" s="46">
        <f t="shared" si="3"/>
        <v>8.3000000000000001E-3</v>
      </c>
      <c r="I277" s="82">
        <v>3358.97</v>
      </c>
      <c r="J277" s="21"/>
      <c r="K277" s="47">
        <f>ROUND(I277*H277*E277,2)</f>
        <v>27.88</v>
      </c>
      <c r="L277" s="51">
        <f t="shared" si="4"/>
        <v>334.56</v>
      </c>
    </row>
    <row r="278" spans="1:12" x14ac:dyDescent="0.25">
      <c r="A278" s="61" t="s">
        <v>524</v>
      </c>
      <c r="B278" s="62" t="s">
        <v>525</v>
      </c>
      <c r="C278" s="10"/>
      <c r="D278" s="72" t="s">
        <v>4</v>
      </c>
      <c r="E278" s="72">
        <v>10</v>
      </c>
      <c r="F278" s="85">
        <v>1</v>
      </c>
      <c r="G278" s="72">
        <v>10</v>
      </c>
      <c r="H278" s="46">
        <f t="shared" si="3"/>
        <v>8.3000000000000001E-3</v>
      </c>
      <c r="I278" s="82">
        <v>1160.75</v>
      </c>
      <c r="J278" s="21"/>
      <c r="K278" s="47">
        <f>ROUND(I278*H278*E278,2)</f>
        <v>96.34</v>
      </c>
      <c r="L278" s="51">
        <f t="shared" si="4"/>
        <v>1156.08</v>
      </c>
    </row>
    <row r="279" spans="1:12" x14ac:dyDescent="0.25">
      <c r="A279" s="61" t="s">
        <v>526</v>
      </c>
      <c r="B279" s="62" t="s">
        <v>527</v>
      </c>
      <c r="C279" s="10"/>
      <c r="D279" s="72" t="s">
        <v>4</v>
      </c>
      <c r="E279" s="72">
        <v>1</v>
      </c>
      <c r="F279" s="85">
        <v>1</v>
      </c>
      <c r="G279" s="72">
        <v>10</v>
      </c>
      <c r="H279" s="46">
        <f t="shared" si="3"/>
        <v>8.3000000000000001E-3</v>
      </c>
      <c r="I279" s="82">
        <v>2264.9899999999998</v>
      </c>
      <c r="J279" s="21"/>
      <c r="K279" s="47">
        <f>ROUND(I279*H279*E279,2)</f>
        <v>18.8</v>
      </c>
      <c r="L279" s="51">
        <f t="shared" si="4"/>
        <v>225.6</v>
      </c>
    </row>
    <row r="280" spans="1:12" x14ac:dyDescent="0.25">
      <c r="A280" s="61" t="s">
        <v>528</v>
      </c>
      <c r="B280" s="62" t="s">
        <v>529</v>
      </c>
      <c r="C280" s="10"/>
      <c r="D280" s="72" t="s">
        <v>4</v>
      </c>
      <c r="E280" s="72">
        <v>1</v>
      </c>
      <c r="F280" s="85">
        <v>1</v>
      </c>
      <c r="G280" s="72">
        <v>10</v>
      </c>
      <c r="H280" s="46">
        <f t="shared" si="3"/>
        <v>8.3000000000000001E-3</v>
      </c>
      <c r="I280" s="82">
        <v>370.56</v>
      </c>
      <c r="J280" s="21"/>
      <c r="K280" s="47">
        <f>ROUND(I280*H280*E280,2)</f>
        <v>3.08</v>
      </c>
      <c r="L280" s="51">
        <f t="shared" si="4"/>
        <v>36.96</v>
      </c>
    </row>
    <row r="281" spans="1:12" x14ac:dyDescent="0.25">
      <c r="A281" s="61" t="s">
        <v>530</v>
      </c>
      <c r="B281" s="62" t="s">
        <v>531</v>
      </c>
      <c r="C281" s="10"/>
      <c r="D281" s="72" t="s">
        <v>4</v>
      </c>
      <c r="E281" s="72">
        <v>5</v>
      </c>
      <c r="F281" s="85">
        <v>1</v>
      </c>
      <c r="G281" s="72">
        <v>10</v>
      </c>
      <c r="H281" s="46">
        <f t="shared" si="3"/>
        <v>8.3000000000000001E-3</v>
      </c>
      <c r="I281" s="82">
        <v>377.01</v>
      </c>
      <c r="J281" s="21"/>
      <c r="K281" s="47">
        <f>ROUND(I281*H281*E281,2)</f>
        <v>15.65</v>
      </c>
      <c r="L281" s="51">
        <f t="shared" si="4"/>
        <v>187.8</v>
      </c>
    </row>
    <row r="282" spans="1:12" x14ac:dyDescent="0.25">
      <c r="A282" s="61" t="s">
        <v>532</v>
      </c>
      <c r="B282" s="62" t="s">
        <v>591</v>
      </c>
      <c r="C282" s="10"/>
      <c r="D282" s="72" t="s">
        <v>4</v>
      </c>
      <c r="E282" s="72">
        <v>1</v>
      </c>
      <c r="F282" s="85">
        <v>1</v>
      </c>
      <c r="G282" s="72">
        <v>10</v>
      </c>
      <c r="H282" s="46">
        <f t="shared" si="3"/>
        <v>8.3000000000000001E-3</v>
      </c>
      <c r="I282" s="82">
        <v>3449.1</v>
      </c>
      <c r="J282" s="21"/>
      <c r="K282" s="47">
        <f>ROUND(I282*H282*E282,2)</f>
        <v>28.63</v>
      </c>
      <c r="L282" s="51">
        <f t="shared" si="4"/>
        <v>343.56</v>
      </c>
    </row>
    <row r="283" spans="1:12" x14ac:dyDescent="0.25">
      <c r="A283" s="61" t="s">
        <v>533</v>
      </c>
      <c r="B283" s="62" t="s">
        <v>534</v>
      </c>
      <c r="C283" s="10"/>
      <c r="D283" s="72" t="s">
        <v>4</v>
      </c>
      <c r="E283" s="72">
        <v>1</v>
      </c>
      <c r="F283" s="85">
        <v>1</v>
      </c>
      <c r="G283" s="72">
        <v>10</v>
      </c>
      <c r="H283" s="46">
        <f t="shared" si="3"/>
        <v>8.3000000000000001E-3</v>
      </c>
      <c r="I283" s="82">
        <v>6956.73</v>
      </c>
      <c r="J283" s="21"/>
      <c r="K283" s="47">
        <f>ROUND(I283*H283*E283,2)</f>
        <v>57.74</v>
      </c>
      <c r="L283" s="51">
        <f t="shared" si="4"/>
        <v>692.88</v>
      </c>
    </row>
    <row r="284" spans="1:12" x14ac:dyDescent="0.25">
      <c r="A284" s="61" t="s">
        <v>535</v>
      </c>
      <c r="B284" s="62" t="s">
        <v>536</v>
      </c>
      <c r="C284" s="10"/>
      <c r="D284" s="72" t="s">
        <v>4</v>
      </c>
      <c r="E284" s="72">
        <v>1</v>
      </c>
      <c r="F284" s="85">
        <v>1</v>
      </c>
      <c r="G284" s="72">
        <v>10</v>
      </c>
      <c r="H284" s="46">
        <f t="shared" si="3"/>
        <v>8.3000000000000001E-3</v>
      </c>
      <c r="I284" s="82">
        <v>4562.6000000000004</v>
      </c>
      <c r="J284" s="21"/>
      <c r="K284" s="47">
        <f>ROUND(I284*H284*E284,2)</f>
        <v>37.869999999999997</v>
      </c>
      <c r="L284" s="51">
        <f t="shared" si="4"/>
        <v>454.44</v>
      </c>
    </row>
    <row r="285" spans="1:12" x14ac:dyDescent="0.25">
      <c r="A285" s="61" t="s">
        <v>537</v>
      </c>
      <c r="B285" s="62" t="s">
        <v>538</v>
      </c>
      <c r="C285" s="10"/>
      <c r="D285" s="72" t="s">
        <v>4</v>
      </c>
      <c r="E285" s="72">
        <v>1</v>
      </c>
      <c r="F285" s="85">
        <v>1</v>
      </c>
      <c r="G285" s="72">
        <v>10</v>
      </c>
      <c r="H285" s="46">
        <f t="shared" si="3"/>
        <v>8.3000000000000001E-3</v>
      </c>
      <c r="I285" s="82">
        <v>3714.33</v>
      </c>
      <c r="J285" s="21"/>
      <c r="K285" s="47">
        <f>ROUND(I285*H285*E285,2)</f>
        <v>30.83</v>
      </c>
      <c r="L285" s="51">
        <f t="shared" si="4"/>
        <v>369.96</v>
      </c>
    </row>
    <row r="286" spans="1:12" x14ac:dyDescent="0.25">
      <c r="A286" s="61" t="s">
        <v>539</v>
      </c>
      <c r="B286" s="62" t="s">
        <v>540</v>
      </c>
      <c r="C286" s="10"/>
      <c r="D286" s="72" t="s">
        <v>4</v>
      </c>
      <c r="E286" s="72">
        <v>2</v>
      </c>
      <c r="F286" s="85">
        <v>1</v>
      </c>
      <c r="G286" s="72">
        <v>5</v>
      </c>
      <c r="H286" s="46">
        <f t="shared" si="3"/>
        <v>1.67E-2</v>
      </c>
      <c r="I286" s="82">
        <v>1195.5</v>
      </c>
      <c r="J286" s="21"/>
      <c r="K286" s="47">
        <f>ROUND(I286*H286*E286,2)</f>
        <v>39.93</v>
      </c>
      <c r="L286" s="51">
        <f t="shared" si="4"/>
        <v>479.16</v>
      </c>
    </row>
    <row r="287" spans="1:12" x14ac:dyDescent="0.25">
      <c r="A287" s="61" t="s">
        <v>541</v>
      </c>
      <c r="B287" s="62" t="s">
        <v>542</v>
      </c>
      <c r="C287" s="10"/>
      <c r="D287" s="72" t="s">
        <v>4</v>
      </c>
      <c r="E287" s="72">
        <v>4</v>
      </c>
      <c r="F287" s="85">
        <v>1</v>
      </c>
      <c r="G287" s="72">
        <v>10</v>
      </c>
      <c r="H287" s="46">
        <f t="shared" si="3"/>
        <v>8.3000000000000001E-3</v>
      </c>
      <c r="I287" s="82">
        <v>1677.7</v>
      </c>
      <c r="J287" s="21"/>
      <c r="K287" s="47">
        <f>ROUND(I287*H287*E287,2)</f>
        <v>55.7</v>
      </c>
      <c r="L287" s="51">
        <f t="shared" si="4"/>
        <v>668.4</v>
      </c>
    </row>
    <row r="288" spans="1:12" ht="15.75" thickBot="1" x14ac:dyDescent="0.3">
      <c r="A288" s="73" t="s">
        <v>543</v>
      </c>
      <c r="B288" s="74" t="s">
        <v>544</v>
      </c>
      <c r="C288" s="52"/>
      <c r="D288" s="77" t="s">
        <v>4</v>
      </c>
      <c r="E288" s="77">
        <v>5</v>
      </c>
      <c r="F288" s="87">
        <v>1</v>
      </c>
      <c r="G288" s="77">
        <v>5</v>
      </c>
      <c r="H288" s="53">
        <f t="shared" si="3"/>
        <v>1.67E-2</v>
      </c>
      <c r="I288" s="83">
        <v>36.549999999999997</v>
      </c>
      <c r="J288" s="54"/>
      <c r="K288" s="55">
        <f>ROUND(I288*H288*E288,2)</f>
        <v>3.05</v>
      </c>
      <c r="L288" s="56">
        <f t="shared" si="4"/>
        <v>36.6</v>
      </c>
    </row>
    <row r="289" spans="1:12" ht="3.75" customHeight="1" thickBot="1" x14ac:dyDescent="0.3">
      <c r="A289" s="75"/>
      <c r="B289" s="76"/>
      <c r="C289" s="48"/>
      <c r="D289" s="78"/>
      <c r="E289" s="78"/>
      <c r="F289" s="78"/>
      <c r="G289" s="78"/>
      <c r="H289" s="78"/>
      <c r="I289" s="79"/>
      <c r="J289" s="79"/>
      <c r="K289" s="79"/>
      <c r="L289" s="79"/>
    </row>
    <row r="290" spans="1:12" ht="15.75" thickBot="1" x14ac:dyDescent="0.3">
      <c r="A290" s="33"/>
      <c r="B290" s="33"/>
      <c r="C290" s="11"/>
      <c r="D290" s="24"/>
      <c r="E290" s="80"/>
      <c r="F290" s="80"/>
      <c r="G290" s="80"/>
      <c r="H290" s="80"/>
      <c r="I290" s="81" t="s">
        <v>3</v>
      </c>
      <c r="J290" s="23">
        <f>SUBTOTAL(109,J6:J288)+SUBTOTAL(109,L6:L288)</f>
        <v>508671.31351349974</v>
      </c>
      <c r="K290" s="84"/>
      <c r="L290" s="84"/>
    </row>
    <row r="291" spans="1:12" x14ac:dyDescent="0.25">
      <c r="A291" s="34"/>
      <c r="B291" s="40"/>
      <c r="C291" s="12"/>
      <c r="D291" s="1"/>
      <c r="E291" s="13"/>
      <c r="F291" s="13"/>
      <c r="G291" s="13"/>
      <c r="I291" s="42"/>
      <c r="J291" s="42"/>
      <c r="K291" s="42"/>
      <c r="L291" s="14"/>
    </row>
    <row r="292" spans="1:12" x14ac:dyDescent="0.25">
      <c r="A292" s="34"/>
      <c r="B292" s="40"/>
      <c r="C292" s="12"/>
      <c r="D292" s="1"/>
      <c r="E292" s="15"/>
      <c r="F292" s="15"/>
      <c r="G292" s="15"/>
      <c r="I292" s="42"/>
      <c r="J292" s="42"/>
      <c r="K292" s="42"/>
      <c r="L292" s="16"/>
    </row>
    <row r="293" spans="1:12" x14ac:dyDescent="0.25">
      <c r="I293" s="42"/>
      <c r="J293" s="42"/>
      <c r="K293" s="42"/>
    </row>
    <row r="294" spans="1:12" x14ac:dyDescent="0.25">
      <c r="I294" s="42"/>
      <c r="J294" s="45"/>
      <c r="K294" s="42"/>
    </row>
    <row r="295" spans="1:12" x14ac:dyDescent="0.25">
      <c r="I295" s="42"/>
      <c r="J295" s="42"/>
    </row>
    <row r="296" spans="1:12" x14ac:dyDescent="0.25">
      <c r="I296" s="42"/>
    </row>
  </sheetData>
  <protectedRanges>
    <protectedRange sqref="E205:H288 E10:H10 E7:H8 E12:H203" name="COTACOES_2_7"/>
  </protectedRanges>
  <autoFilter ref="A5:L290">
    <filterColumn colId="4">
      <filters blank="1">
        <filter val="1,00"/>
        <filter val="1.000,00"/>
        <filter val="1.140,00"/>
        <filter val="1.200,00"/>
        <filter val="1.265,00"/>
        <filter val="1.500,00"/>
        <filter val="1.600,00"/>
        <filter val="1.800,00"/>
        <filter val="10,00"/>
        <filter val="100,00"/>
        <filter val="116,00"/>
        <filter val="120,00"/>
        <filter val="140,00"/>
        <filter val="145,00"/>
        <filter val="150,00"/>
        <filter val="154,00"/>
        <filter val="160,00"/>
        <filter val="167,00"/>
        <filter val="18,00"/>
        <filter val="18.000,00"/>
        <filter val="180,00"/>
        <filter val="2,00"/>
        <filter val="2.000,00"/>
        <filter val="2.250,00"/>
        <filter val="2.500,00"/>
        <filter val="20,00"/>
        <filter val="200,00"/>
        <filter val="22,00"/>
        <filter val="240,00"/>
        <filter val="25,00"/>
        <filter val="250,00"/>
        <filter val="26,00"/>
        <filter val="27,00"/>
        <filter val="270,00"/>
        <filter val="278,00"/>
        <filter val="28,00"/>
        <filter val="280,00"/>
        <filter val="3,00"/>
        <filter val="3.000,00"/>
        <filter val="3.600,00"/>
        <filter val="30,00"/>
        <filter val="300,00"/>
        <filter val="308,00"/>
        <filter val="347,00"/>
        <filter val="360,00"/>
        <filter val="4,00"/>
        <filter val="4.500,00"/>
        <filter val="40,00"/>
        <filter val="400,00"/>
        <filter val="440,00"/>
        <filter val="45,00"/>
        <filter val="450,00"/>
        <filter val="48,00"/>
        <filter val="480,00"/>
        <filter val="5,00"/>
        <filter val="5.000,00"/>
        <filter val="50,00"/>
        <filter val="500,00"/>
        <filter val="53,00"/>
        <filter val="557,00"/>
        <filter val="6,00"/>
        <filter val="60,00"/>
        <filter val="600,00"/>
        <filter val="607,00"/>
        <filter val="658,00"/>
        <filter val="660,00"/>
        <filter val="7,00"/>
        <filter val="7.500,00"/>
        <filter val="70,00"/>
        <filter val="700,00"/>
        <filter val="720,00"/>
        <filter val="750,00"/>
        <filter val="8,00"/>
        <filter val="80,00"/>
        <filter val="800,00"/>
        <filter val="840,00"/>
        <filter val="9,00"/>
        <filter val="900,00"/>
      </filters>
    </filterColumn>
  </autoFilter>
  <mergeCells count="1">
    <mergeCell ref="K290:L290"/>
  </mergeCells>
  <conditionalFormatting sqref="D7">
    <cfRule type="containsBlanks" dxfId="23" priority="50">
      <formula>LEN(TRIM(D7))=0</formula>
    </cfRule>
    <cfRule type="containsBlanks" priority="51">
      <formula>LEN(TRIM(D7))=0</formula>
    </cfRule>
  </conditionalFormatting>
  <conditionalFormatting sqref="B289 B7:B8 B10 B12:B200">
    <cfRule type="duplicateValues" dxfId="22" priority="28"/>
  </conditionalFormatting>
  <conditionalFormatting sqref="D8">
    <cfRule type="containsBlanks" dxfId="21" priority="22">
      <formula>LEN(TRIM(D8))=0</formula>
    </cfRule>
    <cfRule type="containsBlanks" priority="23">
      <formula>LEN(TRIM(D8))=0</formula>
    </cfRule>
  </conditionalFormatting>
  <conditionalFormatting sqref="D10">
    <cfRule type="containsBlanks" dxfId="20" priority="20">
      <formula>LEN(TRIM(D10))=0</formula>
    </cfRule>
    <cfRule type="containsBlanks" priority="21">
      <formula>LEN(TRIM(D10))=0</formula>
    </cfRule>
  </conditionalFormatting>
  <conditionalFormatting sqref="D12:D200">
    <cfRule type="containsBlanks" dxfId="19" priority="18">
      <formula>LEN(TRIM(D12))=0</formula>
    </cfRule>
    <cfRule type="containsBlanks" priority="19">
      <formula>LEN(TRIM(D12))=0</formula>
    </cfRule>
  </conditionalFormatting>
  <conditionalFormatting sqref="D201:D203">
    <cfRule type="containsBlanks" dxfId="18" priority="15">
      <formula>LEN(TRIM(D201))=0</formula>
    </cfRule>
    <cfRule type="containsBlanks" priority="16">
      <formula>LEN(TRIM(D201))=0</formula>
    </cfRule>
  </conditionalFormatting>
  <conditionalFormatting sqref="B201:B203">
    <cfRule type="duplicateValues" dxfId="17" priority="2627"/>
  </conditionalFormatting>
  <conditionalFormatting sqref="C205:C288">
    <cfRule type="containsBlanks" dxfId="16" priority="5">
      <formula>LEN(TRIM(C205))=0</formula>
    </cfRule>
    <cfRule type="containsBlanks" priority="6">
      <formula>LEN(TRIM(C205))=0</formula>
    </cfRule>
  </conditionalFormatting>
  <conditionalFormatting sqref="D205:D288">
    <cfRule type="containsBlanks" dxfId="15" priority="1">
      <formula>LEN(TRIM(D205))=0</formula>
    </cfRule>
    <cfRule type="containsBlanks" priority="2">
      <formula>LEN(TRIM(D205))=0</formula>
    </cfRule>
  </conditionalFormatting>
  <conditionalFormatting sqref="B205:B288">
    <cfRule type="duplicateValues" dxfId="14" priority="2628"/>
  </conditionalFormatting>
  <printOptions horizontalCentered="1"/>
  <pageMargins left="0.19685039370078741" right="0.19685039370078741" top="0.98425196850393704" bottom="0.59055118110236227" header="0.19685039370078741" footer="0.19685039370078741"/>
  <pageSetup paperSize="9" scale="44" fitToHeight="5" orientation="landscape" horizontalDpi="4294967295" verticalDpi="4294967295" r:id="rId1"/>
  <headerFooter>
    <oddHeader>&amp;C&amp;10&amp;G
Secretaria de Infraestrutura
Serviço de Orçamentos&amp;R&amp;10&amp;D</oddHeader>
    <oddFooter>&amp;C&amp;"Arial,Normal"&amp;8&amp;G
Senado Federal | Via N2 | Bloco 14 | CEP 70165-900 | Brasília-DF
Telefones: +55 (61) 3303-4760 / 4776 / 3470 | seorc@senado.leg.br&amp;R&amp;"Arial,Normal"&amp;8&amp;A
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28"/>
  <sheetViews>
    <sheetView tabSelected="1" zoomScale="80" zoomScaleNormal="80" workbookViewId="0">
      <pane ySplit="5" topLeftCell="A6" activePane="bottomLeft" state="frozen"/>
      <selection pane="bottomLeft" activeCell="D44" sqref="D44"/>
    </sheetView>
  </sheetViews>
  <sheetFormatPr defaultRowHeight="15" x14ac:dyDescent="0.25"/>
  <cols>
    <col min="1" max="1" width="14.7109375" style="35" customWidth="1"/>
    <col min="2" max="2" width="80.7109375" style="41" customWidth="1"/>
    <col min="3" max="3" width="18" style="2" hidden="1" customWidth="1"/>
    <col min="4" max="5" width="15.7109375" customWidth="1"/>
    <col min="6" max="6" width="19.140625" bestFit="1" customWidth="1"/>
    <col min="7" max="8" width="20.7109375" customWidth="1"/>
  </cols>
  <sheetData>
    <row r="1" spans="1:8" ht="24.95" customHeight="1" x14ac:dyDescent="0.25">
      <c r="A1" s="29" t="s">
        <v>565</v>
      </c>
      <c r="B1" s="37"/>
      <c r="C1" s="17"/>
      <c r="D1" s="3"/>
      <c r="E1" s="3"/>
      <c r="F1" s="3"/>
      <c r="G1" s="3"/>
      <c r="H1" s="3"/>
    </row>
    <row r="2" spans="1:8" ht="24.95" customHeight="1" x14ac:dyDescent="0.25">
      <c r="A2" s="30" t="s">
        <v>14</v>
      </c>
      <c r="B2" s="38"/>
      <c r="C2" s="18"/>
      <c r="D2" s="4"/>
      <c r="E2" s="4"/>
      <c r="F2" s="4"/>
      <c r="G2" s="4"/>
      <c r="H2" s="4"/>
    </row>
    <row r="3" spans="1:8" ht="20.100000000000001" customHeight="1" x14ac:dyDescent="0.25">
      <c r="A3" s="31"/>
      <c r="B3" s="31"/>
      <c r="C3" s="5"/>
      <c r="D3" s="5"/>
      <c r="E3" s="5"/>
      <c r="F3" s="5"/>
      <c r="G3" s="5"/>
      <c r="H3" s="5"/>
    </row>
    <row r="4" spans="1:8" ht="18" customHeight="1" thickBot="1" x14ac:dyDescent="0.3">
      <c r="A4" s="32"/>
      <c r="B4" s="39"/>
      <c r="C4" s="6"/>
      <c r="D4" s="7"/>
      <c r="E4" s="7"/>
      <c r="F4" s="7"/>
      <c r="G4" s="8"/>
      <c r="H4" s="8"/>
    </row>
    <row r="5" spans="1:8" ht="60" customHeight="1" x14ac:dyDescent="0.25">
      <c r="A5" s="57" t="s">
        <v>0</v>
      </c>
      <c r="B5" s="58" t="s">
        <v>1</v>
      </c>
      <c r="C5" s="9" t="s">
        <v>562</v>
      </c>
      <c r="D5" s="63" t="s">
        <v>2</v>
      </c>
      <c r="E5" s="64" t="s">
        <v>15</v>
      </c>
      <c r="F5" s="64" t="s">
        <v>566</v>
      </c>
      <c r="G5" s="65" t="s">
        <v>592</v>
      </c>
      <c r="H5" s="65" t="s">
        <v>593</v>
      </c>
    </row>
    <row r="6" spans="1:8" x14ac:dyDescent="0.25">
      <c r="A6" s="59" t="s">
        <v>570</v>
      </c>
      <c r="B6" s="60"/>
      <c r="C6" s="27"/>
      <c r="D6" s="67"/>
      <c r="E6" s="68"/>
      <c r="F6" s="68"/>
      <c r="G6" s="69"/>
      <c r="H6" s="43"/>
    </row>
    <row r="7" spans="1:8" x14ac:dyDescent="0.25">
      <c r="A7" s="61" t="s">
        <v>545</v>
      </c>
      <c r="B7" s="62" t="s">
        <v>546</v>
      </c>
      <c r="C7" s="25" t="s">
        <v>563</v>
      </c>
      <c r="D7" s="72" t="s">
        <v>547</v>
      </c>
      <c r="E7" s="72">
        <v>180</v>
      </c>
      <c r="F7" s="85">
        <v>0.75</v>
      </c>
      <c r="G7" s="82">
        <v>521.66999999999996</v>
      </c>
      <c r="H7" s="21">
        <f>IF(ISNUMBER(G7),F7*E7*G7,"")</f>
        <v>70425.45</v>
      </c>
    </row>
    <row r="8" spans="1:8" x14ac:dyDescent="0.25">
      <c r="A8" s="61" t="s">
        <v>16</v>
      </c>
      <c r="B8" s="62" t="s">
        <v>17</v>
      </c>
      <c r="C8" s="25" t="s">
        <v>563</v>
      </c>
      <c r="D8" s="72" t="s">
        <v>4</v>
      </c>
      <c r="E8" s="72">
        <v>70</v>
      </c>
      <c r="F8" s="85">
        <v>0.75</v>
      </c>
      <c r="G8" s="82">
        <v>301</v>
      </c>
      <c r="H8" s="21">
        <f>IF(ISNUMBER(G8),F8*E8*G8,"")</f>
        <v>15802.5</v>
      </c>
    </row>
    <row r="9" spans="1:8" hidden="1" x14ac:dyDescent="0.25">
      <c r="A9" s="28" t="s">
        <v>64</v>
      </c>
      <c r="B9" s="36" t="s">
        <v>65</v>
      </c>
      <c r="C9" s="25" t="s">
        <v>564</v>
      </c>
      <c r="D9" s="10" t="s">
        <v>4</v>
      </c>
      <c r="E9" s="10">
        <v>0</v>
      </c>
      <c r="F9" s="10">
        <v>0.2</v>
      </c>
      <c r="G9" s="20">
        <v>0.22</v>
      </c>
      <c r="H9" s="21">
        <f>IF(ISNUMBER(G9),F9*E9*G9,"")</f>
        <v>0</v>
      </c>
    </row>
    <row r="10" spans="1:8" hidden="1" x14ac:dyDescent="0.25">
      <c r="A10" s="28" t="s">
        <v>77</v>
      </c>
      <c r="B10" s="36" t="s">
        <v>78</v>
      </c>
      <c r="C10" s="25" t="s">
        <v>564</v>
      </c>
      <c r="D10" s="10" t="s">
        <v>4</v>
      </c>
      <c r="E10" s="10">
        <v>0</v>
      </c>
      <c r="F10" s="10">
        <v>0.2</v>
      </c>
      <c r="G10" s="20">
        <v>60.93</v>
      </c>
      <c r="H10" s="21">
        <f>IF(ISNUMBER(G10),F10*E10*G10,"")</f>
        <v>0</v>
      </c>
    </row>
    <row r="11" spans="1:8" hidden="1" x14ac:dyDescent="0.25">
      <c r="A11" s="28" t="s">
        <v>83</v>
      </c>
      <c r="B11" s="36" t="s">
        <v>84</v>
      </c>
      <c r="C11" s="25" t="s">
        <v>564</v>
      </c>
      <c r="D11" s="10" t="s">
        <v>4</v>
      </c>
      <c r="E11" s="10">
        <v>0</v>
      </c>
      <c r="F11" s="10">
        <v>0.2</v>
      </c>
      <c r="G11" s="20">
        <v>23.62</v>
      </c>
      <c r="H11" s="21">
        <f>IF(ISNUMBER(G11),F11*E11*G11,"")</f>
        <v>0</v>
      </c>
    </row>
    <row r="12" spans="1:8" hidden="1" x14ac:dyDescent="0.25">
      <c r="A12" s="28" t="s">
        <v>85</v>
      </c>
      <c r="B12" s="36" t="s">
        <v>86</v>
      </c>
      <c r="C12" s="25" t="s">
        <v>564</v>
      </c>
      <c r="D12" s="10" t="s">
        <v>4</v>
      </c>
      <c r="E12" s="10">
        <v>0</v>
      </c>
      <c r="F12" s="10">
        <v>0.2</v>
      </c>
      <c r="G12" s="20">
        <v>11.2385</v>
      </c>
      <c r="H12" s="21">
        <f>IF(ISNUMBER(G12),F12*E12*G12,"")</f>
        <v>0</v>
      </c>
    </row>
    <row r="13" spans="1:8" hidden="1" x14ac:dyDescent="0.25">
      <c r="A13" s="28" t="s">
        <v>93</v>
      </c>
      <c r="B13" s="36" t="s">
        <v>94</v>
      </c>
      <c r="C13" s="25" t="s">
        <v>564</v>
      </c>
      <c r="D13" s="10" t="s">
        <v>4</v>
      </c>
      <c r="E13" s="10">
        <v>0</v>
      </c>
      <c r="F13" s="10">
        <v>0.2</v>
      </c>
      <c r="G13" s="20">
        <v>17.52</v>
      </c>
      <c r="H13" s="21">
        <f>IF(ISNUMBER(G13),F13*E13*G13,"")</f>
        <v>0</v>
      </c>
    </row>
    <row r="14" spans="1:8" hidden="1" x14ac:dyDescent="0.25">
      <c r="A14" s="28" t="s">
        <v>103</v>
      </c>
      <c r="B14" s="36" t="s">
        <v>104</v>
      </c>
      <c r="C14" s="25" t="s">
        <v>564</v>
      </c>
      <c r="D14" s="10" t="s">
        <v>4</v>
      </c>
      <c r="E14" s="10">
        <v>0</v>
      </c>
      <c r="F14" s="10">
        <v>0.2</v>
      </c>
      <c r="G14" s="20">
        <v>101.76</v>
      </c>
      <c r="H14" s="21">
        <f>IF(ISNUMBER(G14),F14*E14*G14,"")</f>
        <v>0</v>
      </c>
    </row>
    <row r="15" spans="1:8" hidden="1" x14ac:dyDescent="0.25">
      <c r="A15" s="28" t="s">
        <v>105</v>
      </c>
      <c r="B15" s="36" t="s">
        <v>106</v>
      </c>
      <c r="C15" s="25" t="s">
        <v>564</v>
      </c>
      <c r="D15" s="10" t="s">
        <v>4</v>
      </c>
      <c r="E15" s="10">
        <v>0</v>
      </c>
      <c r="F15" s="10">
        <v>0.2</v>
      </c>
      <c r="G15" s="20">
        <v>95.15</v>
      </c>
      <c r="H15" s="21">
        <f>IF(ISNUMBER(G15),F15*E15*G15,"")</f>
        <v>0</v>
      </c>
    </row>
    <row r="16" spans="1:8" hidden="1" x14ac:dyDescent="0.25">
      <c r="A16" s="28" t="s">
        <v>222</v>
      </c>
      <c r="B16" s="36" t="s">
        <v>223</v>
      </c>
      <c r="C16" s="25" t="s">
        <v>564</v>
      </c>
      <c r="D16" s="10" t="s">
        <v>7</v>
      </c>
      <c r="E16" s="10">
        <v>0</v>
      </c>
      <c r="F16" s="10">
        <v>0.2</v>
      </c>
      <c r="G16" s="20">
        <v>22.27</v>
      </c>
      <c r="H16" s="21">
        <f>IF(ISNUMBER(G16),F16*E16*G16,"")</f>
        <v>0</v>
      </c>
    </row>
    <row r="17" spans="1:8" hidden="1" x14ac:dyDescent="0.25">
      <c r="A17" s="28" t="s">
        <v>224</v>
      </c>
      <c r="B17" s="36" t="s">
        <v>225</v>
      </c>
      <c r="C17" s="25" t="s">
        <v>564</v>
      </c>
      <c r="D17" s="10" t="s">
        <v>8</v>
      </c>
      <c r="E17" s="10">
        <v>0</v>
      </c>
      <c r="F17" s="10">
        <v>0.2</v>
      </c>
      <c r="G17" s="20">
        <v>3149.76</v>
      </c>
      <c r="H17" s="21">
        <f>IF(ISNUMBER(G17),F17*E17*G17,"")</f>
        <v>0</v>
      </c>
    </row>
    <row r="18" spans="1:8" hidden="1" x14ac:dyDescent="0.25">
      <c r="A18" s="28" t="s">
        <v>336</v>
      </c>
      <c r="B18" s="36" t="s">
        <v>337</v>
      </c>
      <c r="C18" s="25" t="s">
        <v>564</v>
      </c>
      <c r="D18" s="10" t="s">
        <v>6</v>
      </c>
      <c r="E18" s="10">
        <v>0</v>
      </c>
      <c r="F18" s="10">
        <v>0.2</v>
      </c>
      <c r="G18" s="20">
        <v>6.53</v>
      </c>
      <c r="H18" s="21">
        <f>IF(ISNUMBER(G18),F18*E18*G18,"")</f>
        <v>0</v>
      </c>
    </row>
    <row r="19" spans="1:8" hidden="1" x14ac:dyDescent="0.25">
      <c r="A19" s="28" t="s">
        <v>553</v>
      </c>
      <c r="B19" s="36" t="s">
        <v>554</v>
      </c>
      <c r="C19" s="25" t="s">
        <v>564</v>
      </c>
      <c r="D19" s="10" t="s">
        <v>7</v>
      </c>
      <c r="E19" s="10">
        <v>0</v>
      </c>
      <c r="F19" s="10">
        <v>0.2</v>
      </c>
      <c r="G19" s="20" t="s">
        <v>9</v>
      </c>
      <c r="H19" s="21" t="str">
        <f>IF(ISNUMBER(G19),F19*E19*G19,"")</f>
        <v/>
      </c>
    </row>
    <row r="20" spans="1:8" hidden="1" x14ac:dyDescent="0.25">
      <c r="A20" s="28" t="s">
        <v>556</v>
      </c>
      <c r="B20" s="36" t="s">
        <v>557</v>
      </c>
      <c r="C20" s="25" t="s">
        <v>564</v>
      </c>
      <c r="D20" s="10" t="s">
        <v>7</v>
      </c>
      <c r="E20" s="10">
        <v>0</v>
      </c>
      <c r="F20" s="10">
        <v>0.2</v>
      </c>
      <c r="G20" s="20">
        <v>88.07</v>
      </c>
      <c r="H20" s="21">
        <f>IF(ISNUMBER(G20),F20*E20*G20,"")</f>
        <v>0</v>
      </c>
    </row>
    <row r="21" spans="1:8" ht="3.75" customHeight="1" thickBot="1" x14ac:dyDescent="0.3">
      <c r="A21" s="75"/>
      <c r="B21" s="76"/>
      <c r="C21" s="48"/>
      <c r="D21" s="78"/>
      <c r="E21" s="78"/>
      <c r="F21" s="78"/>
      <c r="G21" s="79"/>
      <c r="H21" s="79"/>
    </row>
    <row r="22" spans="1:8" ht="15.75" thickBot="1" x14ac:dyDescent="0.3">
      <c r="A22" s="33"/>
      <c r="B22" s="33"/>
      <c r="C22" s="11"/>
      <c r="D22" s="24"/>
      <c r="E22" s="80"/>
      <c r="F22" s="80"/>
      <c r="G22" s="81" t="s">
        <v>3</v>
      </c>
      <c r="H22" s="23">
        <f>SUM(H7:H8)</f>
        <v>86227.95</v>
      </c>
    </row>
    <row r="23" spans="1:8" x14ac:dyDescent="0.25">
      <c r="A23" s="34"/>
      <c r="B23" s="40"/>
      <c r="C23" s="12"/>
      <c r="D23" s="1"/>
      <c r="E23" s="13"/>
      <c r="F23" s="13"/>
      <c r="G23" s="42"/>
      <c r="H23" s="42"/>
    </row>
    <row r="24" spans="1:8" x14ac:dyDescent="0.25">
      <c r="A24" s="34"/>
      <c r="B24" s="40"/>
      <c r="C24" s="12"/>
      <c r="D24" s="1"/>
      <c r="E24" s="15"/>
      <c r="F24" s="15"/>
      <c r="G24" s="42"/>
      <c r="H24" s="42"/>
    </row>
    <row r="25" spans="1:8" x14ac:dyDescent="0.25">
      <c r="G25" s="42"/>
      <c r="H25" s="42"/>
    </row>
    <row r="26" spans="1:8" x14ac:dyDescent="0.25">
      <c r="G26" s="42"/>
      <c r="H26" s="45"/>
    </row>
    <row r="27" spans="1:8" x14ac:dyDescent="0.25">
      <c r="G27" s="42"/>
      <c r="H27" s="42"/>
    </row>
    <row r="28" spans="1:8" x14ac:dyDescent="0.25">
      <c r="G28" s="42"/>
    </row>
  </sheetData>
  <sheetProtection algorithmName="SHA-512" hashValue="ktAh7PfcGaa3mZ73l1axRt4Bi9Ei9uJvz2zlzjMC9Vt1qMK/UJ7d6+OaklOPt8gvvBaO4OUP+LI743JJqyzI8A==" saltValue="JHNYg0IXebyI1DomptQdTw==" spinCount="100000" sheet="1" objects="1" scenarios="1"/>
  <protectedRanges>
    <protectedRange sqref="E7:F20" name="COTACOES_2_7"/>
  </protectedRanges>
  <autoFilter ref="A5:H22">
    <filterColumn colId="4">
      <filters blank="1">
        <filter val="1,00"/>
        <filter val="1.000,00"/>
        <filter val="1.140,00"/>
        <filter val="1.200,00"/>
        <filter val="1.265,00"/>
        <filter val="1.500,00"/>
        <filter val="1.600,00"/>
        <filter val="1.800,00"/>
        <filter val="10,00"/>
        <filter val="100,00"/>
        <filter val="116,00"/>
        <filter val="120,00"/>
        <filter val="140,00"/>
        <filter val="145,00"/>
        <filter val="150,00"/>
        <filter val="154,00"/>
        <filter val="160,00"/>
        <filter val="167,00"/>
        <filter val="18,00"/>
        <filter val="18.000,00"/>
        <filter val="180,00"/>
        <filter val="2,00"/>
        <filter val="2.000,00"/>
        <filter val="2.250,00"/>
        <filter val="2.500,00"/>
        <filter val="20,00"/>
        <filter val="200,00"/>
        <filter val="22,00"/>
        <filter val="240,00"/>
        <filter val="25,00"/>
        <filter val="250,00"/>
        <filter val="26,00"/>
        <filter val="27,00"/>
        <filter val="270,00"/>
        <filter val="278,00"/>
        <filter val="28,00"/>
        <filter val="280,00"/>
        <filter val="3,00"/>
        <filter val="3.000,00"/>
        <filter val="3.600,00"/>
        <filter val="30,00"/>
        <filter val="300,00"/>
        <filter val="308,00"/>
        <filter val="347,00"/>
        <filter val="360,00"/>
        <filter val="4,00"/>
        <filter val="4.500,00"/>
        <filter val="40,00"/>
        <filter val="400,00"/>
        <filter val="440,00"/>
        <filter val="45,00"/>
        <filter val="450,00"/>
        <filter val="48,00"/>
        <filter val="480,00"/>
        <filter val="5,00"/>
        <filter val="5.000,00"/>
        <filter val="50,00"/>
        <filter val="500,00"/>
        <filter val="53,00"/>
        <filter val="557,00"/>
        <filter val="6,00"/>
        <filter val="60,00"/>
        <filter val="600,00"/>
        <filter val="607,00"/>
        <filter val="658,00"/>
        <filter val="660,00"/>
        <filter val="7,00"/>
        <filter val="7.500,00"/>
        <filter val="70,00"/>
        <filter val="700,00"/>
        <filter val="720,00"/>
        <filter val="750,00"/>
        <filter val="8,00"/>
        <filter val="80,00"/>
        <filter val="800,00"/>
        <filter val="840,00"/>
        <filter val="9,00"/>
        <filter val="900,00"/>
      </filters>
    </filterColumn>
  </autoFilter>
  <conditionalFormatting sqref="D7 D9:D20">
    <cfRule type="containsBlanks" dxfId="13" priority="14">
      <formula>LEN(TRIM(D7))=0</formula>
    </cfRule>
    <cfRule type="containsBlanks" priority="15">
      <formula>LEN(TRIM(D7))=0</formula>
    </cfRule>
  </conditionalFormatting>
  <conditionalFormatting sqref="D8">
    <cfRule type="containsBlanks" dxfId="12" priority="11">
      <formula>LEN(TRIM(D8))=0</formula>
    </cfRule>
    <cfRule type="containsBlanks" priority="12">
      <formula>LEN(TRIM(D8))=0</formula>
    </cfRule>
  </conditionalFormatting>
  <conditionalFormatting sqref="B7:B21">
    <cfRule type="duplicateValues" dxfId="11" priority="2667"/>
  </conditionalFormatting>
  <printOptions horizontalCentered="1"/>
  <pageMargins left="0.19685039370078741" right="0.19685039370078741" top="0.98425196850393704" bottom="0.59055118110236227" header="0.19685039370078741" footer="0.19685039370078741"/>
  <pageSetup paperSize="9" scale="44" fitToHeight="5" orientation="landscape" horizontalDpi="4294967295" verticalDpi="4294967295" r:id="rId1"/>
  <headerFooter>
    <oddHeader>&amp;C&amp;10&amp;G
Secretaria de Infraestrutura
Serviço de Orçamentos&amp;R&amp;10&amp;D</oddHeader>
    <oddFooter>&amp;C&amp;"Arial,Normal"&amp;8&amp;G
Senado Federal | Via N2 | Bloco 14 | CEP 70165-900 | Brasília-DF
Telefones: +55 (61) 3303-4760 / 4776 / 3470 | seorc@senado.leg.br&amp;R&amp;"Arial,Normal"&amp;8&amp;A
&amp;P /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zoomScale="80" zoomScaleNormal="80" workbookViewId="0">
      <pane ySplit="5" topLeftCell="A6" activePane="bottomLeft" state="frozen"/>
      <selection pane="bottomLeft" activeCell="F49" sqref="F49"/>
    </sheetView>
  </sheetViews>
  <sheetFormatPr defaultRowHeight="15" x14ac:dyDescent="0.25"/>
  <cols>
    <col min="1" max="1" width="14.7109375" style="35" customWidth="1"/>
    <col min="2" max="2" width="80.7109375" style="41" customWidth="1"/>
    <col min="3" max="3" width="18" style="2" hidden="1" customWidth="1"/>
    <col min="4" max="6" width="15.7109375" customWidth="1"/>
    <col min="7" max="7" width="18.7109375" customWidth="1"/>
    <col min="8" max="10" width="20.7109375" customWidth="1"/>
  </cols>
  <sheetData>
    <row r="1" spans="1:10" ht="24.95" customHeight="1" x14ac:dyDescent="0.25">
      <c r="A1" s="29" t="s">
        <v>565</v>
      </c>
      <c r="B1" s="37"/>
      <c r="C1" s="17"/>
      <c r="D1" s="3"/>
      <c r="E1" s="3"/>
      <c r="F1" s="3"/>
      <c r="G1" s="3"/>
      <c r="H1" s="3"/>
      <c r="I1" s="3"/>
      <c r="J1" s="3"/>
    </row>
    <row r="2" spans="1:10" ht="24.95" customHeight="1" x14ac:dyDescent="0.25">
      <c r="A2" s="30" t="s">
        <v>14</v>
      </c>
      <c r="B2" s="38"/>
      <c r="C2" s="18"/>
      <c r="D2" s="4"/>
      <c r="E2" s="4"/>
      <c r="F2" s="4"/>
      <c r="G2" s="4"/>
      <c r="H2" s="4"/>
      <c r="I2" s="4"/>
      <c r="J2" s="4"/>
    </row>
    <row r="3" spans="1:10" ht="20.100000000000001" customHeight="1" x14ac:dyDescent="0.25">
      <c r="A3" s="31"/>
      <c r="B3" s="31"/>
      <c r="C3" s="5"/>
      <c r="D3" s="5"/>
      <c r="E3" s="5"/>
      <c r="F3" s="5"/>
      <c r="G3" s="5"/>
      <c r="H3" s="5"/>
      <c r="I3" s="5"/>
      <c r="J3" s="5"/>
    </row>
    <row r="4" spans="1:10" ht="18" customHeight="1" thickBot="1" x14ac:dyDescent="0.3">
      <c r="A4" s="32"/>
      <c r="B4" s="39"/>
      <c r="C4" s="6"/>
      <c r="D4" s="7"/>
      <c r="E4" s="7"/>
      <c r="F4" s="7"/>
      <c r="G4" s="7"/>
      <c r="H4" s="8"/>
      <c r="I4" s="44"/>
      <c r="J4" s="19"/>
    </row>
    <row r="5" spans="1:10" ht="60" customHeight="1" x14ac:dyDescent="0.25">
      <c r="A5" s="57" t="s">
        <v>0</v>
      </c>
      <c r="B5" s="58" t="s">
        <v>1</v>
      </c>
      <c r="C5" s="9" t="s">
        <v>562</v>
      </c>
      <c r="D5" s="63" t="s">
        <v>2</v>
      </c>
      <c r="E5" s="64" t="s">
        <v>15</v>
      </c>
      <c r="F5" s="64" t="s">
        <v>568</v>
      </c>
      <c r="G5" s="64" t="s">
        <v>567</v>
      </c>
      <c r="H5" s="65" t="s">
        <v>592</v>
      </c>
      <c r="I5" s="63" t="s">
        <v>569</v>
      </c>
      <c r="J5" s="66" t="s">
        <v>573</v>
      </c>
    </row>
    <row r="6" spans="1:10" x14ac:dyDescent="0.25">
      <c r="A6" s="59"/>
      <c r="B6" s="59" t="s">
        <v>571</v>
      </c>
      <c r="C6" s="27"/>
      <c r="D6" s="67"/>
      <c r="E6" s="68"/>
      <c r="F6" s="68"/>
      <c r="G6" s="68"/>
      <c r="H6" s="69"/>
      <c r="I6" s="43"/>
      <c r="J6" s="50"/>
    </row>
    <row r="7" spans="1:10" ht="15.75" thickBot="1" x14ac:dyDescent="0.3">
      <c r="A7" s="61" t="s">
        <v>548</v>
      </c>
      <c r="B7" s="62" t="s">
        <v>549</v>
      </c>
      <c r="C7" s="25" t="s">
        <v>586</v>
      </c>
      <c r="D7" s="72" t="s">
        <v>4</v>
      </c>
      <c r="E7" s="72">
        <v>1</v>
      </c>
      <c r="F7" s="72">
        <v>5</v>
      </c>
      <c r="G7" s="22">
        <v>1.67E-2</v>
      </c>
      <c r="H7" s="82">
        <v>1368.06</v>
      </c>
      <c r="I7" s="26">
        <f>ROUND(E7*G7*H7,2)</f>
        <v>22.85</v>
      </c>
      <c r="J7" s="49">
        <f>I7*12</f>
        <v>274.20000000000005</v>
      </c>
    </row>
    <row r="8" spans="1:10" ht="15.75" hidden="1" thickBot="1" x14ac:dyDescent="0.3">
      <c r="A8" s="28" t="s">
        <v>64</v>
      </c>
      <c r="B8" s="36" t="s">
        <v>65</v>
      </c>
      <c r="C8" s="25" t="s">
        <v>564</v>
      </c>
      <c r="D8" s="10" t="s">
        <v>4</v>
      </c>
      <c r="E8" s="10">
        <v>0</v>
      </c>
      <c r="F8" s="10"/>
      <c r="G8" s="10"/>
      <c r="H8" s="20">
        <v>0.22</v>
      </c>
      <c r="I8" s="26"/>
      <c r="J8" s="49"/>
    </row>
    <row r="9" spans="1:10" ht="15.75" hidden="1" thickBot="1" x14ac:dyDescent="0.3">
      <c r="A9" s="28" t="s">
        <v>77</v>
      </c>
      <c r="B9" s="36" t="s">
        <v>78</v>
      </c>
      <c r="C9" s="25" t="s">
        <v>564</v>
      </c>
      <c r="D9" s="10" t="s">
        <v>4</v>
      </c>
      <c r="E9" s="10">
        <v>0</v>
      </c>
      <c r="F9" s="10"/>
      <c r="G9" s="10"/>
      <c r="H9" s="20">
        <v>60.93</v>
      </c>
      <c r="I9" s="26"/>
      <c r="J9" s="49"/>
    </row>
    <row r="10" spans="1:10" ht="15.75" hidden="1" thickBot="1" x14ac:dyDescent="0.3">
      <c r="A10" s="28" t="s">
        <v>83</v>
      </c>
      <c r="B10" s="36" t="s">
        <v>84</v>
      </c>
      <c r="C10" s="25" t="s">
        <v>564</v>
      </c>
      <c r="D10" s="10" t="s">
        <v>4</v>
      </c>
      <c r="E10" s="10">
        <v>0</v>
      </c>
      <c r="F10" s="10"/>
      <c r="G10" s="10"/>
      <c r="H10" s="20">
        <v>23.62</v>
      </c>
      <c r="I10" s="26"/>
      <c r="J10" s="49"/>
    </row>
    <row r="11" spans="1:10" ht="15.75" hidden="1" thickBot="1" x14ac:dyDescent="0.3">
      <c r="A11" s="28" t="s">
        <v>85</v>
      </c>
      <c r="B11" s="36" t="s">
        <v>86</v>
      </c>
      <c r="C11" s="25" t="s">
        <v>564</v>
      </c>
      <c r="D11" s="10" t="s">
        <v>4</v>
      </c>
      <c r="E11" s="10">
        <v>0</v>
      </c>
      <c r="F11" s="10"/>
      <c r="G11" s="10"/>
      <c r="H11" s="20">
        <v>11.2385</v>
      </c>
      <c r="I11" s="26"/>
      <c r="J11" s="49"/>
    </row>
    <row r="12" spans="1:10" ht="15.75" hidden="1" thickBot="1" x14ac:dyDescent="0.3">
      <c r="A12" s="28" t="s">
        <v>93</v>
      </c>
      <c r="B12" s="36" t="s">
        <v>94</v>
      </c>
      <c r="C12" s="25" t="s">
        <v>564</v>
      </c>
      <c r="D12" s="10" t="s">
        <v>4</v>
      </c>
      <c r="E12" s="10">
        <v>0</v>
      </c>
      <c r="F12" s="10"/>
      <c r="G12" s="10"/>
      <c r="H12" s="20">
        <v>17.52</v>
      </c>
      <c r="I12" s="26"/>
      <c r="J12" s="49"/>
    </row>
    <row r="13" spans="1:10" ht="15.75" hidden="1" thickBot="1" x14ac:dyDescent="0.3">
      <c r="A13" s="28" t="s">
        <v>103</v>
      </c>
      <c r="B13" s="36" t="s">
        <v>104</v>
      </c>
      <c r="C13" s="25" t="s">
        <v>564</v>
      </c>
      <c r="D13" s="10" t="s">
        <v>4</v>
      </c>
      <c r="E13" s="10">
        <v>0</v>
      </c>
      <c r="F13" s="10"/>
      <c r="G13" s="10"/>
      <c r="H13" s="20">
        <v>101.76</v>
      </c>
      <c r="I13" s="26"/>
      <c r="J13" s="49"/>
    </row>
    <row r="14" spans="1:10" ht="15.75" hidden="1" thickBot="1" x14ac:dyDescent="0.3">
      <c r="A14" s="28" t="s">
        <v>105</v>
      </c>
      <c r="B14" s="36" t="s">
        <v>106</v>
      </c>
      <c r="C14" s="25" t="s">
        <v>564</v>
      </c>
      <c r="D14" s="10" t="s">
        <v>4</v>
      </c>
      <c r="E14" s="10">
        <v>0</v>
      </c>
      <c r="F14" s="10"/>
      <c r="G14" s="10"/>
      <c r="H14" s="20">
        <v>95.15</v>
      </c>
      <c r="I14" s="26"/>
      <c r="J14" s="49"/>
    </row>
    <row r="15" spans="1:10" ht="15.75" hidden="1" thickBot="1" x14ac:dyDescent="0.3">
      <c r="A15" s="28" t="s">
        <v>222</v>
      </c>
      <c r="B15" s="36" t="s">
        <v>223</v>
      </c>
      <c r="C15" s="25" t="s">
        <v>564</v>
      </c>
      <c r="D15" s="10" t="s">
        <v>7</v>
      </c>
      <c r="E15" s="10">
        <v>0</v>
      </c>
      <c r="F15" s="10"/>
      <c r="G15" s="10"/>
      <c r="H15" s="20">
        <v>22.27</v>
      </c>
      <c r="I15" s="26"/>
      <c r="J15" s="49"/>
    </row>
    <row r="16" spans="1:10" ht="15.75" hidden="1" thickBot="1" x14ac:dyDescent="0.3">
      <c r="A16" s="28" t="s">
        <v>224</v>
      </c>
      <c r="B16" s="36" t="s">
        <v>225</v>
      </c>
      <c r="C16" s="25" t="s">
        <v>564</v>
      </c>
      <c r="D16" s="10" t="s">
        <v>8</v>
      </c>
      <c r="E16" s="10">
        <v>0</v>
      </c>
      <c r="F16" s="10"/>
      <c r="G16" s="10"/>
      <c r="H16" s="20">
        <v>3149.76</v>
      </c>
      <c r="I16" s="26"/>
      <c r="J16" s="49"/>
    </row>
    <row r="17" spans="1:10" ht="15.75" hidden="1" thickBot="1" x14ac:dyDescent="0.3">
      <c r="A17" s="28" t="s">
        <v>336</v>
      </c>
      <c r="B17" s="36" t="s">
        <v>337</v>
      </c>
      <c r="C17" s="25" t="s">
        <v>564</v>
      </c>
      <c r="D17" s="10" t="s">
        <v>6</v>
      </c>
      <c r="E17" s="10">
        <v>0</v>
      </c>
      <c r="F17" s="10"/>
      <c r="G17" s="10"/>
      <c r="H17" s="20">
        <v>6.53</v>
      </c>
      <c r="I17" s="26"/>
      <c r="J17" s="49"/>
    </row>
    <row r="18" spans="1:10" ht="15.75" hidden="1" thickBot="1" x14ac:dyDescent="0.3">
      <c r="A18" s="28" t="s">
        <v>553</v>
      </c>
      <c r="B18" s="36" t="s">
        <v>554</v>
      </c>
      <c r="C18" s="25" t="s">
        <v>564</v>
      </c>
      <c r="D18" s="10" t="s">
        <v>7</v>
      </c>
      <c r="E18" s="10">
        <v>0</v>
      </c>
      <c r="F18" s="10"/>
      <c r="G18" s="10"/>
      <c r="H18" s="20" t="s">
        <v>9</v>
      </c>
      <c r="I18" s="26"/>
      <c r="J18" s="49"/>
    </row>
    <row r="19" spans="1:10" ht="15.75" hidden="1" thickBot="1" x14ac:dyDescent="0.3">
      <c r="A19" s="28" t="s">
        <v>556</v>
      </c>
      <c r="B19" s="36" t="s">
        <v>557</v>
      </c>
      <c r="C19" s="25" t="s">
        <v>564</v>
      </c>
      <c r="D19" s="10" t="s">
        <v>7</v>
      </c>
      <c r="E19" s="10">
        <v>0</v>
      </c>
      <c r="F19" s="10"/>
      <c r="G19" s="10"/>
      <c r="H19" s="20">
        <v>88.07</v>
      </c>
      <c r="I19" s="26"/>
      <c r="J19" s="49"/>
    </row>
    <row r="20" spans="1:10" ht="15.75" thickBot="1" x14ac:dyDescent="0.3">
      <c r="A20" s="33"/>
      <c r="B20" s="33"/>
      <c r="C20" s="11"/>
      <c r="D20" s="24"/>
      <c r="E20" s="80"/>
      <c r="F20" s="80"/>
      <c r="G20" s="80"/>
      <c r="H20" s="81"/>
      <c r="I20" s="81" t="s">
        <v>3</v>
      </c>
      <c r="J20" s="88">
        <v>274.20000000000005</v>
      </c>
    </row>
    <row r="21" spans="1:10" x14ac:dyDescent="0.25">
      <c r="A21" s="34"/>
      <c r="B21" s="40"/>
      <c r="C21" s="12"/>
      <c r="D21" s="1"/>
      <c r="E21" s="13"/>
      <c r="F21" s="13"/>
      <c r="H21" s="42"/>
      <c r="I21" s="42"/>
      <c r="J21" s="14"/>
    </row>
    <row r="22" spans="1:10" x14ac:dyDescent="0.25">
      <c r="A22" s="34"/>
      <c r="B22" s="40"/>
      <c r="C22" s="12"/>
      <c r="D22" s="1"/>
      <c r="E22" s="15"/>
      <c r="F22" s="15"/>
      <c r="H22" s="42"/>
      <c r="I22" s="42"/>
      <c r="J22" s="16"/>
    </row>
    <row r="23" spans="1:10" x14ac:dyDescent="0.25">
      <c r="H23" s="42"/>
      <c r="I23" s="42"/>
    </row>
    <row r="24" spans="1:10" x14ac:dyDescent="0.25">
      <c r="H24" s="42"/>
      <c r="I24" s="42"/>
    </row>
    <row r="25" spans="1:10" x14ac:dyDescent="0.25">
      <c r="H25" s="42"/>
    </row>
    <row r="26" spans="1:10" x14ac:dyDescent="0.25">
      <c r="H26" s="42"/>
    </row>
  </sheetData>
  <sheetProtection algorithmName="SHA-512" hashValue="MAEr/CvaspIkITWJb/5R9Pb36XmHXV+TG0DoY4amL3kUxnCYx+l9a0KFzZLxuZYsOJcTvEUV7qLcJW2RL/1FKw==" saltValue="IFZt6r0mC4AzRstPRempag==" spinCount="100000" sheet="1" objects="1" scenarios="1"/>
  <protectedRanges>
    <protectedRange sqref="E7:G19" name="COTACOES_2_7"/>
  </protectedRanges>
  <autoFilter ref="A5:J20">
    <filterColumn colId="4">
      <filters blank="1">
        <filter val="1,00"/>
        <filter val="1.000,00"/>
        <filter val="1.140,00"/>
        <filter val="1.200,00"/>
        <filter val="1.265,00"/>
        <filter val="1.500,00"/>
        <filter val="1.600,00"/>
        <filter val="1.800,00"/>
        <filter val="10,00"/>
        <filter val="100,00"/>
        <filter val="116,00"/>
        <filter val="120,00"/>
        <filter val="140,00"/>
        <filter val="145,00"/>
        <filter val="150,00"/>
        <filter val="154,00"/>
        <filter val="160,00"/>
        <filter val="167,00"/>
        <filter val="18,00"/>
        <filter val="18.000,00"/>
        <filter val="180,00"/>
        <filter val="2,00"/>
        <filter val="2.000,00"/>
        <filter val="2.250,00"/>
        <filter val="2.500,00"/>
        <filter val="20,00"/>
        <filter val="200,00"/>
        <filter val="22,00"/>
        <filter val="240,00"/>
        <filter val="25,00"/>
        <filter val="250,00"/>
        <filter val="26,00"/>
        <filter val="27,00"/>
        <filter val="270,00"/>
        <filter val="278,00"/>
        <filter val="28,00"/>
        <filter val="280,00"/>
        <filter val="3,00"/>
        <filter val="3.000,00"/>
        <filter val="3.600,00"/>
        <filter val="30,00"/>
        <filter val="300,00"/>
        <filter val="308,00"/>
        <filter val="347,00"/>
        <filter val="360,00"/>
        <filter val="4,00"/>
        <filter val="4.500,00"/>
        <filter val="40,00"/>
        <filter val="400,00"/>
        <filter val="440,00"/>
        <filter val="45,00"/>
        <filter val="450,00"/>
        <filter val="48,00"/>
        <filter val="480,00"/>
        <filter val="5,00"/>
        <filter val="5.000,00"/>
        <filter val="50,00"/>
        <filter val="500,00"/>
        <filter val="53,00"/>
        <filter val="557,00"/>
        <filter val="6,00"/>
        <filter val="60,00"/>
        <filter val="600,00"/>
        <filter val="607,00"/>
        <filter val="658,00"/>
        <filter val="660,00"/>
        <filter val="7,00"/>
        <filter val="7.500,00"/>
        <filter val="70,00"/>
        <filter val="700,00"/>
        <filter val="720,00"/>
        <filter val="750,00"/>
        <filter val="8,00"/>
        <filter val="80,00"/>
        <filter val="800,00"/>
        <filter val="840,00"/>
        <filter val="9,00"/>
        <filter val="900,00"/>
      </filters>
    </filterColumn>
  </autoFilter>
  <conditionalFormatting sqref="D7:D19">
    <cfRule type="containsBlanks" dxfId="10" priority="9">
      <formula>LEN(TRIM(D7))=0</formula>
    </cfRule>
    <cfRule type="containsBlanks" priority="10">
      <formula>LEN(TRIM(D7))=0</formula>
    </cfRule>
  </conditionalFormatting>
  <conditionalFormatting sqref="B7:B19">
    <cfRule type="duplicateValues" dxfId="9" priority="2711"/>
  </conditionalFormatting>
  <printOptions horizontalCentered="1"/>
  <pageMargins left="0.19685039370078741" right="0.19685039370078741" top="0.98425196850393704" bottom="0.59055118110236227" header="0.19685039370078741" footer="0.19685039370078741"/>
  <pageSetup paperSize="9" scale="44" fitToHeight="5" orientation="landscape" horizontalDpi="4294967295" verticalDpi="4294967295" r:id="rId1"/>
  <headerFooter>
    <oddHeader>&amp;C&amp;10&amp;G
Secretaria de Infraestrutura
Serviço de Orçamentos&amp;R&amp;10&amp;D</oddHeader>
    <oddFooter>&amp;C&amp;"Arial,Normal"&amp;8&amp;G
Senado Federal | Via N2 | Bloco 14 | CEP 70165-900 | Brasília-DF
Telefones: +55 (61) 3303-4760 / 4776 / 3470 | seorc@senado.leg.br&amp;R&amp;"Arial,Normal"&amp;8&amp;A
&amp;P /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206"/>
  <sheetViews>
    <sheetView zoomScale="80" zoomScaleNormal="80" workbookViewId="0">
      <pane ySplit="5" topLeftCell="A6" activePane="bottomLeft" state="frozen"/>
      <selection pane="bottomLeft" activeCell="M32" sqref="M32"/>
    </sheetView>
  </sheetViews>
  <sheetFormatPr defaultRowHeight="15" x14ac:dyDescent="0.25"/>
  <cols>
    <col min="1" max="1" width="14.7109375" style="35" customWidth="1"/>
    <col min="2" max="2" width="80.7109375" style="41" customWidth="1"/>
    <col min="3" max="3" width="18" style="2" hidden="1" customWidth="1"/>
    <col min="4" max="5" width="15.7109375" customWidth="1"/>
    <col min="6" max="6" width="19.140625" bestFit="1" customWidth="1"/>
    <col min="7" max="8" width="20.7109375" customWidth="1"/>
  </cols>
  <sheetData>
    <row r="1" spans="1:8" ht="24.95" customHeight="1" x14ac:dyDescent="0.25">
      <c r="A1" s="29" t="s">
        <v>565</v>
      </c>
      <c r="B1" s="37"/>
      <c r="C1" s="17"/>
      <c r="D1" s="3"/>
      <c r="E1" s="3"/>
      <c r="F1" s="3"/>
      <c r="G1" s="3"/>
      <c r="H1" s="3"/>
    </row>
    <row r="2" spans="1:8" ht="24.95" customHeight="1" x14ac:dyDescent="0.25">
      <c r="A2" s="30" t="s">
        <v>14</v>
      </c>
      <c r="B2" s="38"/>
      <c r="C2" s="18"/>
      <c r="D2" s="4"/>
      <c r="E2" s="4"/>
      <c r="F2" s="4"/>
      <c r="G2" s="4"/>
      <c r="H2" s="4"/>
    </row>
    <row r="3" spans="1:8" ht="20.100000000000001" customHeight="1" x14ac:dyDescent="0.25">
      <c r="A3" s="31"/>
      <c r="B3" s="31"/>
      <c r="C3" s="5"/>
      <c r="D3" s="5"/>
      <c r="E3" s="5"/>
      <c r="F3" s="5"/>
      <c r="G3" s="5"/>
      <c r="H3" s="5"/>
    </row>
    <row r="4" spans="1:8" ht="18" customHeight="1" thickBot="1" x14ac:dyDescent="0.3">
      <c r="A4" s="32"/>
      <c r="B4" s="39"/>
      <c r="C4" s="6"/>
      <c r="D4" s="7"/>
      <c r="E4" s="7"/>
      <c r="F4" s="7"/>
      <c r="G4" s="8"/>
      <c r="H4" s="8"/>
    </row>
    <row r="5" spans="1:8" ht="60" customHeight="1" x14ac:dyDescent="0.25">
      <c r="A5" s="57" t="s">
        <v>0</v>
      </c>
      <c r="B5" s="58" t="s">
        <v>1</v>
      </c>
      <c r="C5" s="9" t="s">
        <v>562</v>
      </c>
      <c r="D5" s="63" t="s">
        <v>2</v>
      </c>
      <c r="E5" s="64" t="s">
        <v>15</v>
      </c>
      <c r="F5" s="64" t="s">
        <v>566</v>
      </c>
      <c r="G5" s="65" t="s">
        <v>592</v>
      </c>
      <c r="H5" s="65" t="s">
        <v>593</v>
      </c>
    </row>
    <row r="6" spans="1:8" x14ac:dyDescent="0.25">
      <c r="A6" s="59" t="s">
        <v>572</v>
      </c>
      <c r="B6" s="60"/>
      <c r="C6" s="27"/>
      <c r="D6" s="67"/>
      <c r="E6" s="68"/>
      <c r="F6" s="86"/>
      <c r="G6" s="69"/>
      <c r="H6" s="43"/>
    </row>
    <row r="7" spans="1:8" x14ac:dyDescent="0.25">
      <c r="A7" s="61" t="s">
        <v>18</v>
      </c>
      <c r="B7" s="62" t="s">
        <v>19</v>
      </c>
      <c r="C7" s="25" t="s">
        <v>564</v>
      </c>
      <c r="D7" s="72" t="s">
        <v>585</v>
      </c>
      <c r="E7" s="72">
        <v>80</v>
      </c>
      <c r="F7" s="85">
        <v>0.19500000000000001</v>
      </c>
      <c r="G7" s="82">
        <v>11.05</v>
      </c>
      <c r="H7" s="21">
        <f>IF(ISNUMBER(G7),F7*E7*G7,"")</f>
        <v>172.38000000000002</v>
      </c>
    </row>
    <row r="8" spans="1:8" x14ac:dyDescent="0.25">
      <c r="A8" s="61" t="s">
        <v>20</v>
      </c>
      <c r="B8" s="62" t="s">
        <v>21</v>
      </c>
      <c r="C8" s="25" t="s">
        <v>564</v>
      </c>
      <c r="D8" s="72" t="s">
        <v>22</v>
      </c>
      <c r="E8" s="72">
        <v>48</v>
      </c>
      <c r="F8" s="85">
        <v>0.19500000000000001</v>
      </c>
      <c r="G8" s="82">
        <v>29.54</v>
      </c>
      <c r="H8" s="21">
        <f>IF(ISNUMBER(G8),F8*E8*G8,"")</f>
        <v>276.49439999999998</v>
      </c>
    </row>
    <row r="9" spans="1:8" x14ac:dyDescent="0.25">
      <c r="A9" s="61" t="s">
        <v>23</v>
      </c>
      <c r="B9" s="62" t="s">
        <v>24</v>
      </c>
      <c r="C9" s="25" t="s">
        <v>564</v>
      </c>
      <c r="D9" s="72" t="s">
        <v>584</v>
      </c>
      <c r="E9" s="72">
        <v>25</v>
      </c>
      <c r="F9" s="85">
        <v>0.19500000000000001</v>
      </c>
      <c r="G9" s="82">
        <v>13.67</v>
      </c>
      <c r="H9" s="21">
        <f>IF(ISNUMBER(G9),F9*E9*G9,"")</f>
        <v>66.641249999999999</v>
      </c>
    </row>
    <row r="10" spans="1:8" x14ac:dyDescent="0.25">
      <c r="A10" s="61" t="s">
        <v>25</v>
      </c>
      <c r="B10" s="62" t="s">
        <v>26</v>
      </c>
      <c r="C10" s="25" t="s">
        <v>564</v>
      </c>
      <c r="D10" s="72" t="s">
        <v>5</v>
      </c>
      <c r="E10" s="72">
        <v>30</v>
      </c>
      <c r="F10" s="85">
        <v>0.19500000000000001</v>
      </c>
      <c r="G10" s="82">
        <v>14.41</v>
      </c>
      <c r="H10" s="21">
        <f>IF(ISNUMBER(G10),F10*E10*G10,"")</f>
        <v>84.298500000000004</v>
      </c>
    </row>
    <row r="11" spans="1:8" x14ac:dyDescent="0.25">
      <c r="A11" s="61" t="s">
        <v>27</v>
      </c>
      <c r="B11" s="62" t="s">
        <v>28</v>
      </c>
      <c r="C11" s="25" t="s">
        <v>564</v>
      </c>
      <c r="D11" s="72" t="s">
        <v>5</v>
      </c>
      <c r="E11" s="72">
        <v>160</v>
      </c>
      <c r="F11" s="85">
        <v>0.19500000000000001</v>
      </c>
      <c r="G11" s="82">
        <v>27.02</v>
      </c>
      <c r="H11" s="21">
        <f>IF(ISNUMBER(G11),F11*E11*G11,"")</f>
        <v>843.02400000000011</v>
      </c>
    </row>
    <row r="12" spans="1:8" x14ac:dyDescent="0.25">
      <c r="A12" s="61" t="s">
        <v>29</v>
      </c>
      <c r="B12" s="62" t="s">
        <v>30</v>
      </c>
      <c r="C12" s="25" t="s">
        <v>564</v>
      </c>
      <c r="D12" s="72" t="s">
        <v>31</v>
      </c>
      <c r="E12" s="72">
        <v>45</v>
      </c>
      <c r="F12" s="85">
        <v>0.19500000000000001</v>
      </c>
      <c r="G12" s="82">
        <v>17.079999999999998</v>
      </c>
      <c r="H12" s="21">
        <f>IF(ISNUMBER(G12),F12*E12*G12,"")</f>
        <v>149.87699999999998</v>
      </c>
    </row>
    <row r="13" spans="1:8" x14ac:dyDescent="0.25">
      <c r="A13" s="61" t="s">
        <v>32</v>
      </c>
      <c r="B13" s="62" t="s">
        <v>33</v>
      </c>
      <c r="C13" s="25" t="s">
        <v>564</v>
      </c>
      <c r="D13" s="72" t="s">
        <v>22</v>
      </c>
      <c r="E13" s="72">
        <v>700</v>
      </c>
      <c r="F13" s="85">
        <v>0.19500000000000001</v>
      </c>
      <c r="G13" s="82">
        <v>14.478</v>
      </c>
      <c r="H13" s="21">
        <f>IF(ISNUMBER(G13),F13*E13*G13,"")</f>
        <v>1976.2470000000001</v>
      </c>
    </row>
    <row r="14" spans="1:8" x14ac:dyDescent="0.25">
      <c r="A14" s="61" t="s">
        <v>34</v>
      </c>
      <c r="B14" s="62" t="s">
        <v>35</v>
      </c>
      <c r="C14" s="25" t="s">
        <v>564</v>
      </c>
      <c r="D14" s="72" t="s">
        <v>13</v>
      </c>
      <c r="E14" s="72">
        <v>100</v>
      </c>
      <c r="F14" s="85">
        <v>0.19500000000000001</v>
      </c>
      <c r="G14" s="82">
        <v>152.43</v>
      </c>
      <c r="H14" s="21">
        <f>IF(ISNUMBER(G14),F14*E14*G14,"")</f>
        <v>2972.3850000000002</v>
      </c>
    </row>
    <row r="15" spans="1:8" x14ac:dyDescent="0.25">
      <c r="A15" s="61" t="s">
        <v>36</v>
      </c>
      <c r="B15" s="62" t="s">
        <v>37</v>
      </c>
      <c r="C15" s="25" t="s">
        <v>564</v>
      </c>
      <c r="D15" s="72" t="s">
        <v>5</v>
      </c>
      <c r="E15" s="72">
        <v>60</v>
      </c>
      <c r="F15" s="85">
        <v>0.19500000000000001</v>
      </c>
      <c r="G15" s="82">
        <v>65.27</v>
      </c>
      <c r="H15" s="21">
        <f>IF(ISNUMBER(G15),F15*E15*G15,"")</f>
        <v>763.65899999999999</v>
      </c>
    </row>
    <row r="16" spans="1:8" x14ac:dyDescent="0.25">
      <c r="A16" s="61" t="s">
        <v>38</v>
      </c>
      <c r="B16" s="62" t="s">
        <v>39</v>
      </c>
      <c r="C16" s="25" t="s">
        <v>564</v>
      </c>
      <c r="D16" s="72" t="s">
        <v>6</v>
      </c>
      <c r="E16" s="72">
        <v>7500</v>
      </c>
      <c r="F16" s="85">
        <v>0.19500000000000001</v>
      </c>
      <c r="G16" s="82">
        <v>0.43</v>
      </c>
      <c r="H16" s="21">
        <f>IF(ISNUMBER(G16),F16*E16*G16,"")</f>
        <v>628.875</v>
      </c>
    </row>
    <row r="17" spans="1:8" x14ac:dyDescent="0.25">
      <c r="A17" s="61" t="s">
        <v>40</v>
      </c>
      <c r="B17" s="62" t="s">
        <v>41</v>
      </c>
      <c r="C17" s="25" t="s">
        <v>564</v>
      </c>
      <c r="D17" s="72" t="s">
        <v>6</v>
      </c>
      <c r="E17" s="72">
        <v>5000</v>
      </c>
      <c r="F17" s="85">
        <v>0.19500000000000001</v>
      </c>
      <c r="G17" s="82">
        <v>0.73</v>
      </c>
      <c r="H17" s="21">
        <f>IF(ISNUMBER(G17),F17*E17*G17,"")</f>
        <v>711.75</v>
      </c>
    </row>
    <row r="18" spans="1:8" x14ac:dyDescent="0.25">
      <c r="A18" s="61" t="s">
        <v>42</v>
      </c>
      <c r="B18" s="62" t="s">
        <v>43</v>
      </c>
      <c r="C18" s="25" t="s">
        <v>564</v>
      </c>
      <c r="D18" s="72" t="s">
        <v>6</v>
      </c>
      <c r="E18" s="72">
        <v>18000</v>
      </c>
      <c r="F18" s="85">
        <v>0.19500000000000001</v>
      </c>
      <c r="G18" s="82">
        <v>2.15</v>
      </c>
      <c r="H18" s="21">
        <f>IF(ISNUMBER(G18),F18*E18*G18,"")</f>
        <v>7546.5</v>
      </c>
    </row>
    <row r="19" spans="1:8" x14ac:dyDescent="0.25">
      <c r="A19" s="61" t="s">
        <v>44</v>
      </c>
      <c r="B19" s="62" t="s">
        <v>45</v>
      </c>
      <c r="C19" s="25" t="s">
        <v>564</v>
      </c>
      <c r="D19" s="72" t="s">
        <v>6</v>
      </c>
      <c r="E19" s="72">
        <v>1500</v>
      </c>
      <c r="F19" s="85">
        <v>0.19500000000000001</v>
      </c>
      <c r="G19" s="82">
        <v>0.74</v>
      </c>
      <c r="H19" s="21">
        <f>IF(ISNUMBER(G19),F19*E19*G19,"")</f>
        <v>216.45</v>
      </c>
    </row>
    <row r="20" spans="1:8" x14ac:dyDescent="0.25">
      <c r="A20" s="61" t="s">
        <v>46</v>
      </c>
      <c r="B20" s="62" t="s">
        <v>47</v>
      </c>
      <c r="C20" s="25" t="s">
        <v>564</v>
      </c>
      <c r="D20" s="72" t="s">
        <v>4</v>
      </c>
      <c r="E20" s="72">
        <v>800</v>
      </c>
      <c r="F20" s="85">
        <v>0.19500000000000001</v>
      </c>
      <c r="G20" s="82">
        <v>0.1</v>
      </c>
      <c r="H20" s="21">
        <f>IF(ISNUMBER(G20),F20*E20*G20,"")</f>
        <v>15.600000000000001</v>
      </c>
    </row>
    <row r="21" spans="1:8" x14ac:dyDescent="0.25">
      <c r="A21" s="61" t="s">
        <v>48</v>
      </c>
      <c r="B21" s="62" t="s">
        <v>49</v>
      </c>
      <c r="C21" s="25" t="s">
        <v>564</v>
      </c>
      <c r="D21" s="72" t="s">
        <v>4</v>
      </c>
      <c r="E21" s="72">
        <v>250</v>
      </c>
      <c r="F21" s="85">
        <v>0.19500000000000001</v>
      </c>
      <c r="G21" s="82">
        <v>16.12</v>
      </c>
      <c r="H21" s="21">
        <f>IF(ISNUMBER(G21),F21*E21*G21,"")</f>
        <v>785.85</v>
      </c>
    </row>
    <row r="22" spans="1:8" x14ac:dyDescent="0.25">
      <c r="A22" s="61" t="s">
        <v>50</v>
      </c>
      <c r="B22" s="62" t="s">
        <v>51</v>
      </c>
      <c r="C22" s="25" t="s">
        <v>564</v>
      </c>
      <c r="D22" s="72" t="s">
        <v>4</v>
      </c>
      <c r="E22" s="72">
        <v>180</v>
      </c>
      <c r="F22" s="85">
        <v>0.19500000000000001</v>
      </c>
      <c r="G22" s="82">
        <v>24.55</v>
      </c>
      <c r="H22" s="21">
        <f>IF(ISNUMBER(G22),F22*E22*G22,"")</f>
        <v>861.70500000000004</v>
      </c>
    </row>
    <row r="23" spans="1:8" x14ac:dyDescent="0.25">
      <c r="A23" s="61" t="s">
        <v>52</v>
      </c>
      <c r="B23" s="62" t="s">
        <v>53</v>
      </c>
      <c r="C23" s="25" t="s">
        <v>564</v>
      </c>
      <c r="D23" s="72" t="s">
        <v>4</v>
      </c>
      <c r="E23" s="72">
        <v>50</v>
      </c>
      <c r="F23" s="85">
        <v>0.19500000000000001</v>
      </c>
      <c r="G23" s="82">
        <v>18.649999999999999</v>
      </c>
      <c r="H23" s="21">
        <f>IF(ISNUMBER(G23),F23*E23*G23,"")</f>
        <v>181.83749999999998</v>
      </c>
    </row>
    <row r="24" spans="1:8" x14ac:dyDescent="0.25">
      <c r="A24" s="61" t="s">
        <v>54</v>
      </c>
      <c r="B24" s="62" t="s">
        <v>55</v>
      </c>
      <c r="C24" s="25" t="s">
        <v>564</v>
      </c>
      <c r="D24" s="72" t="s">
        <v>6</v>
      </c>
      <c r="E24" s="72">
        <v>400</v>
      </c>
      <c r="F24" s="85">
        <v>0.19500000000000001</v>
      </c>
      <c r="G24" s="82">
        <v>0.94</v>
      </c>
      <c r="H24" s="21">
        <f>IF(ISNUMBER(G24),F24*E24*G24,"")</f>
        <v>73.319999999999993</v>
      </c>
    </row>
    <row r="25" spans="1:8" x14ac:dyDescent="0.25">
      <c r="A25" s="61" t="s">
        <v>56</v>
      </c>
      <c r="B25" s="62" t="s">
        <v>57</v>
      </c>
      <c r="C25" s="25" t="s">
        <v>564</v>
      </c>
      <c r="D25" s="72" t="s">
        <v>6</v>
      </c>
      <c r="E25" s="72">
        <v>400</v>
      </c>
      <c r="F25" s="85">
        <v>0.19500000000000001</v>
      </c>
      <c r="G25" s="82">
        <v>0.15</v>
      </c>
      <c r="H25" s="21">
        <f>IF(ISNUMBER(G25),F25*E25*G25,"")</f>
        <v>11.7</v>
      </c>
    </row>
    <row r="26" spans="1:8" x14ac:dyDescent="0.25">
      <c r="A26" s="61" t="s">
        <v>58</v>
      </c>
      <c r="B26" s="62" t="s">
        <v>59</v>
      </c>
      <c r="C26" s="25" t="s">
        <v>564</v>
      </c>
      <c r="D26" s="72" t="s">
        <v>4</v>
      </c>
      <c r="E26" s="72">
        <v>100</v>
      </c>
      <c r="F26" s="85">
        <v>0.19500000000000001</v>
      </c>
      <c r="G26" s="82">
        <v>5</v>
      </c>
      <c r="H26" s="21">
        <f>IF(ISNUMBER(G26),F26*E26*G26,"")</f>
        <v>97.5</v>
      </c>
    </row>
    <row r="27" spans="1:8" x14ac:dyDescent="0.25">
      <c r="A27" s="61" t="s">
        <v>60</v>
      </c>
      <c r="B27" s="62" t="s">
        <v>61</v>
      </c>
      <c r="C27" s="25" t="s">
        <v>564</v>
      </c>
      <c r="D27" s="72" t="s">
        <v>6</v>
      </c>
      <c r="E27" s="72">
        <v>2000</v>
      </c>
      <c r="F27" s="85">
        <v>0.19500000000000001</v>
      </c>
      <c r="G27" s="82">
        <v>2.14</v>
      </c>
      <c r="H27" s="21">
        <f>IF(ISNUMBER(G27),F27*E27*G27,"")</f>
        <v>834.6</v>
      </c>
    </row>
    <row r="28" spans="1:8" x14ac:dyDescent="0.25">
      <c r="A28" s="61" t="s">
        <v>62</v>
      </c>
      <c r="B28" s="62" t="s">
        <v>63</v>
      </c>
      <c r="C28" s="25" t="s">
        <v>564</v>
      </c>
      <c r="D28" s="72" t="s">
        <v>4</v>
      </c>
      <c r="E28" s="72">
        <v>2000</v>
      </c>
      <c r="F28" s="85">
        <v>0.19500000000000001</v>
      </c>
      <c r="G28" s="82">
        <v>2</v>
      </c>
      <c r="H28" s="21">
        <f>IF(ISNUMBER(G28),F28*E28*G28,"")</f>
        <v>780</v>
      </c>
    </row>
    <row r="29" spans="1:8" hidden="1" x14ac:dyDescent="0.25">
      <c r="A29" s="28" t="s">
        <v>64</v>
      </c>
      <c r="B29" s="36" t="s">
        <v>65</v>
      </c>
      <c r="C29" s="25" t="s">
        <v>564</v>
      </c>
      <c r="D29" s="10" t="s">
        <v>4</v>
      </c>
      <c r="E29" s="10">
        <v>0</v>
      </c>
      <c r="F29" s="10">
        <v>0.2</v>
      </c>
      <c r="G29" s="20">
        <v>0.22</v>
      </c>
      <c r="H29" s="21">
        <f>IF(ISNUMBER(G29),F29*E29*G29,"")</f>
        <v>0</v>
      </c>
    </row>
    <row r="30" spans="1:8" x14ac:dyDescent="0.25">
      <c r="A30" s="61" t="s">
        <v>66</v>
      </c>
      <c r="B30" s="62" t="s">
        <v>67</v>
      </c>
      <c r="C30" s="25" t="s">
        <v>564</v>
      </c>
      <c r="D30" s="72" t="s">
        <v>4</v>
      </c>
      <c r="E30" s="72">
        <v>4500</v>
      </c>
      <c r="F30" s="85">
        <v>0.19500000000000001</v>
      </c>
      <c r="G30" s="82">
        <v>0.25</v>
      </c>
      <c r="H30" s="21">
        <f>IF(ISNUMBER(G30),F30*E30*G30,"")</f>
        <v>219.375</v>
      </c>
    </row>
    <row r="31" spans="1:8" x14ac:dyDescent="0.25">
      <c r="A31" s="61" t="s">
        <v>68</v>
      </c>
      <c r="B31" s="62" t="s">
        <v>69</v>
      </c>
      <c r="C31" s="25" t="s">
        <v>564</v>
      </c>
      <c r="D31" s="72" t="s">
        <v>4</v>
      </c>
      <c r="E31" s="72">
        <v>700</v>
      </c>
      <c r="F31" s="85">
        <v>0.19500000000000001</v>
      </c>
      <c r="G31" s="82">
        <v>16.568000000000001</v>
      </c>
      <c r="H31" s="21">
        <f>IF(ISNUMBER(G31),F31*E31*G31,"")</f>
        <v>2261.5320000000002</v>
      </c>
    </row>
    <row r="32" spans="1:8" x14ac:dyDescent="0.25">
      <c r="A32" s="61" t="s">
        <v>70</v>
      </c>
      <c r="B32" s="62" t="s">
        <v>71</v>
      </c>
      <c r="C32" s="25" t="s">
        <v>564</v>
      </c>
      <c r="D32" s="72" t="s">
        <v>4</v>
      </c>
      <c r="E32" s="72">
        <v>2500</v>
      </c>
      <c r="F32" s="85">
        <v>0.19500000000000001</v>
      </c>
      <c r="G32" s="82">
        <v>3.86</v>
      </c>
      <c r="H32" s="21">
        <f>IF(ISNUMBER(G32),F32*E32*G32,"")</f>
        <v>1881.75</v>
      </c>
    </row>
    <row r="33" spans="1:8" x14ac:dyDescent="0.25">
      <c r="A33" s="61" t="s">
        <v>72</v>
      </c>
      <c r="B33" s="62" t="s">
        <v>73</v>
      </c>
      <c r="C33" s="25" t="s">
        <v>564</v>
      </c>
      <c r="D33" s="72" t="s">
        <v>4</v>
      </c>
      <c r="E33" s="72">
        <v>53</v>
      </c>
      <c r="F33" s="85">
        <v>0.19500000000000001</v>
      </c>
      <c r="G33" s="82">
        <v>56.904999999999994</v>
      </c>
      <c r="H33" s="21">
        <f>IF(ISNUMBER(G33),F33*E33*G33,"")</f>
        <v>588.11317499999996</v>
      </c>
    </row>
    <row r="34" spans="1:8" x14ac:dyDescent="0.25">
      <c r="A34" s="61" t="s">
        <v>10</v>
      </c>
      <c r="B34" s="62" t="s">
        <v>74</v>
      </c>
      <c r="C34" s="25" t="s">
        <v>564</v>
      </c>
      <c r="D34" s="72" t="s">
        <v>4</v>
      </c>
      <c r="E34" s="72">
        <v>140</v>
      </c>
      <c r="F34" s="85">
        <v>0.19500000000000001</v>
      </c>
      <c r="G34" s="82">
        <v>73.957499999999996</v>
      </c>
      <c r="H34" s="21">
        <f>IF(ISNUMBER(G34),F34*E34*G34,"")</f>
        <v>2019.0397499999999</v>
      </c>
    </row>
    <row r="35" spans="1:8" x14ac:dyDescent="0.25">
      <c r="A35" s="61" t="s">
        <v>75</v>
      </c>
      <c r="B35" s="62" t="s">
        <v>76</v>
      </c>
      <c r="C35" s="25" t="s">
        <v>564</v>
      </c>
      <c r="D35" s="72" t="s">
        <v>4</v>
      </c>
      <c r="E35" s="72">
        <v>60</v>
      </c>
      <c r="F35" s="85">
        <v>0.19500000000000001</v>
      </c>
      <c r="G35" s="82">
        <v>44.744999999999997</v>
      </c>
      <c r="H35" s="21">
        <f>IF(ISNUMBER(G35),F35*E35*G35,"")</f>
        <v>523.51650000000006</v>
      </c>
    </row>
    <row r="36" spans="1:8" hidden="1" x14ac:dyDescent="0.25">
      <c r="A36" s="28" t="s">
        <v>77</v>
      </c>
      <c r="B36" s="36" t="s">
        <v>78</v>
      </c>
      <c r="C36" s="25" t="s">
        <v>564</v>
      </c>
      <c r="D36" s="10" t="s">
        <v>4</v>
      </c>
      <c r="E36" s="10">
        <v>0</v>
      </c>
      <c r="F36" s="10">
        <v>0.2</v>
      </c>
      <c r="G36" s="20">
        <v>60.93</v>
      </c>
      <c r="H36" s="21">
        <f>IF(ISNUMBER(G36),F36*E36*G36,"")</f>
        <v>0</v>
      </c>
    </row>
    <row r="37" spans="1:8" x14ac:dyDescent="0.25">
      <c r="A37" s="61" t="s">
        <v>79</v>
      </c>
      <c r="B37" s="62" t="s">
        <v>80</v>
      </c>
      <c r="C37" s="25" t="s">
        <v>564</v>
      </c>
      <c r="D37" s="72" t="s">
        <v>4</v>
      </c>
      <c r="E37" s="72">
        <v>80</v>
      </c>
      <c r="F37" s="85">
        <v>0.19500000000000001</v>
      </c>
      <c r="G37" s="82">
        <v>33.715499999999999</v>
      </c>
      <c r="H37" s="21">
        <f>IF(ISNUMBER(G37),F37*E37*G37,"")</f>
        <v>525.96180000000004</v>
      </c>
    </row>
    <row r="38" spans="1:8" x14ac:dyDescent="0.25">
      <c r="A38" s="61" t="s">
        <v>81</v>
      </c>
      <c r="B38" s="62" t="s">
        <v>82</v>
      </c>
      <c r="C38" s="25" t="s">
        <v>564</v>
      </c>
      <c r="D38" s="72" t="s">
        <v>4</v>
      </c>
      <c r="E38" s="72">
        <v>200</v>
      </c>
      <c r="F38" s="85">
        <v>0.19500000000000001</v>
      </c>
      <c r="G38" s="82">
        <v>64.69</v>
      </c>
      <c r="H38" s="21">
        <f>IF(ISNUMBER(G38),F38*E38*G38,"")</f>
        <v>2522.91</v>
      </c>
    </row>
    <row r="39" spans="1:8" hidden="1" x14ac:dyDescent="0.25">
      <c r="A39" s="28" t="s">
        <v>83</v>
      </c>
      <c r="B39" s="36" t="s">
        <v>84</v>
      </c>
      <c r="C39" s="25" t="s">
        <v>564</v>
      </c>
      <c r="D39" s="10" t="s">
        <v>4</v>
      </c>
      <c r="E39" s="10">
        <v>0</v>
      </c>
      <c r="F39" s="10">
        <v>0.2</v>
      </c>
      <c r="G39" s="20">
        <v>23.62</v>
      </c>
      <c r="H39" s="21">
        <f>IF(ISNUMBER(G39),F39*E39*G39,"")</f>
        <v>0</v>
      </c>
    </row>
    <row r="40" spans="1:8" hidden="1" x14ac:dyDescent="0.25">
      <c r="A40" s="28" t="s">
        <v>85</v>
      </c>
      <c r="B40" s="36" t="s">
        <v>86</v>
      </c>
      <c r="C40" s="25" t="s">
        <v>564</v>
      </c>
      <c r="D40" s="10" t="s">
        <v>4</v>
      </c>
      <c r="E40" s="10">
        <v>0</v>
      </c>
      <c r="F40" s="10">
        <v>0.2</v>
      </c>
      <c r="G40" s="20">
        <v>11.2385</v>
      </c>
      <c r="H40" s="21">
        <f>IF(ISNUMBER(G40),F40*E40*G40,"")</f>
        <v>0</v>
      </c>
    </row>
    <row r="41" spans="1:8" x14ac:dyDescent="0.25">
      <c r="A41" s="61" t="s">
        <v>87</v>
      </c>
      <c r="B41" s="62" t="s">
        <v>88</v>
      </c>
      <c r="C41" s="25" t="s">
        <v>564</v>
      </c>
      <c r="D41" s="72" t="s">
        <v>4</v>
      </c>
      <c r="E41" s="72">
        <v>300</v>
      </c>
      <c r="F41" s="85">
        <v>0.19500000000000001</v>
      </c>
      <c r="G41" s="82">
        <v>11.228999999999999</v>
      </c>
      <c r="H41" s="21">
        <f>IF(ISNUMBER(G41),F41*E41*G41,"")</f>
        <v>656.89649999999995</v>
      </c>
    </row>
    <row r="42" spans="1:8" x14ac:dyDescent="0.25">
      <c r="A42" s="61" t="s">
        <v>89</v>
      </c>
      <c r="B42" s="62" t="s">
        <v>90</v>
      </c>
      <c r="C42" s="25" t="s">
        <v>564</v>
      </c>
      <c r="D42" s="72" t="s">
        <v>4</v>
      </c>
      <c r="E42" s="72">
        <v>300</v>
      </c>
      <c r="F42" s="85">
        <v>0.19500000000000001</v>
      </c>
      <c r="G42" s="82">
        <v>11.228999999999999</v>
      </c>
      <c r="H42" s="21">
        <f>IF(ISNUMBER(G42),F42*E42*G42,"")</f>
        <v>656.89649999999995</v>
      </c>
    </row>
    <row r="43" spans="1:8" x14ac:dyDescent="0.25">
      <c r="A43" s="61" t="s">
        <v>91</v>
      </c>
      <c r="B43" s="62" t="s">
        <v>92</v>
      </c>
      <c r="C43" s="25" t="s">
        <v>564</v>
      </c>
      <c r="D43" s="72" t="s">
        <v>4</v>
      </c>
      <c r="E43" s="72">
        <v>100</v>
      </c>
      <c r="F43" s="85">
        <v>0.19500000000000001</v>
      </c>
      <c r="G43" s="82">
        <v>34.99</v>
      </c>
      <c r="H43" s="21">
        <f>IF(ISNUMBER(G43),F43*E43*G43,"")</f>
        <v>682.30500000000006</v>
      </c>
    </row>
    <row r="44" spans="1:8" hidden="1" x14ac:dyDescent="0.25">
      <c r="A44" s="28" t="s">
        <v>93</v>
      </c>
      <c r="B44" s="36" t="s">
        <v>94</v>
      </c>
      <c r="C44" s="25" t="s">
        <v>564</v>
      </c>
      <c r="D44" s="10" t="s">
        <v>4</v>
      </c>
      <c r="E44" s="10">
        <v>0</v>
      </c>
      <c r="F44" s="10">
        <v>0.2</v>
      </c>
      <c r="G44" s="20">
        <v>17.52</v>
      </c>
      <c r="H44" s="21">
        <f>IF(ISNUMBER(G44),F44*E44*G44,"")</f>
        <v>0</v>
      </c>
    </row>
    <row r="45" spans="1:8" x14ac:dyDescent="0.25">
      <c r="A45" s="61" t="s">
        <v>95</v>
      </c>
      <c r="B45" s="62" t="s">
        <v>96</v>
      </c>
      <c r="C45" s="25" t="s">
        <v>564</v>
      </c>
      <c r="D45" s="72" t="s">
        <v>4</v>
      </c>
      <c r="E45" s="72">
        <v>145</v>
      </c>
      <c r="F45" s="85">
        <v>0.19500000000000001</v>
      </c>
      <c r="G45" s="82">
        <v>808.09</v>
      </c>
      <c r="H45" s="21">
        <f>IF(ISNUMBER(G45),F45*E45*G45,"")</f>
        <v>22848.744750000002</v>
      </c>
    </row>
    <row r="46" spans="1:8" x14ac:dyDescent="0.25">
      <c r="A46" s="61" t="s">
        <v>97</v>
      </c>
      <c r="B46" s="62" t="s">
        <v>98</v>
      </c>
      <c r="C46" s="25" t="s">
        <v>564</v>
      </c>
      <c r="D46" s="72" t="s">
        <v>4</v>
      </c>
      <c r="E46" s="72">
        <v>60</v>
      </c>
      <c r="F46" s="85">
        <v>0.19500000000000001</v>
      </c>
      <c r="G46" s="82">
        <v>133.47999999999999</v>
      </c>
      <c r="H46" s="21">
        <f>IF(ISNUMBER(G46),F46*E46*G46,"")</f>
        <v>1561.7160000000001</v>
      </c>
    </row>
    <row r="47" spans="1:8" x14ac:dyDescent="0.25">
      <c r="A47" s="61" t="s">
        <v>99</v>
      </c>
      <c r="B47" s="62" t="s">
        <v>100</v>
      </c>
      <c r="C47" s="25" t="s">
        <v>564</v>
      </c>
      <c r="D47" s="72" t="s">
        <v>4</v>
      </c>
      <c r="E47" s="72">
        <v>400</v>
      </c>
      <c r="F47" s="85">
        <v>0.19500000000000001</v>
      </c>
      <c r="G47" s="82">
        <v>8.2200000000000006</v>
      </c>
      <c r="H47" s="21">
        <f>IF(ISNUMBER(G47),F47*E47*G47,"")</f>
        <v>641.16000000000008</v>
      </c>
    </row>
    <row r="48" spans="1:8" x14ac:dyDescent="0.25">
      <c r="A48" s="61" t="s">
        <v>101</v>
      </c>
      <c r="B48" s="62" t="s">
        <v>102</v>
      </c>
      <c r="C48" s="25" t="s">
        <v>564</v>
      </c>
      <c r="D48" s="72" t="s">
        <v>4</v>
      </c>
      <c r="E48" s="72">
        <v>150</v>
      </c>
      <c r="F48" s="85">
        <v>0.19500000000000001</v>
      </c>
      <c r="G48" s="82">
        <v>10.88</v>
      </c>
      <c r="H48" s="21">
        <f>IF(ISNUMBER(G48),F48*E48*G48,"")</f>
        <v>318.24</v>
      </c>
    </row>
    <row r="49" spans="1:8" hidden="1" x14ac:dyDescent="0.25">
      <c r="A49" s="28" t="s">
        <v>103</v>
      </c>
      <c r="B49" s="36" t="s">
        <v>104</v>
      </c>
      <c r="C49" s="25" t="s">
        <v>564</v>
      </c>
      <c r="D49" s="10" t="s">
        <v>4</v>
      </c>
      <c r="E49" s="10">
        <v>0</v>
      </c>
      <c r="F49" s="10">
        <v>0.2</v>
      </c>
      <c r="G49" s="20">
        <v>101.76</v>
      </c>
      <c r="H49" s="21">
        <f>IF(ISNUMBER(G49),F49*E49*G49,"")</f>
        <v>0</v>
      </c>
    </row>
    <row r="50" spans="1:8" hidden="1" x14ac:dyDescent="0.25">
      <c r="A50" s="28" t="s">
        <v>105</v>
      </c>
      <c r="B50" s="36" t="s">
        <v>106</v>
      </c>
      <c r="C50" s="25" t="s">
        <v>564</v>
      </c>
      <c r="D50" s="10" t="s">
        <v>4</v>
      </c>
      <c r="E50" s="10">
        <v>0</v>
      </c>
      <c r="F50" s="10">
        <v>0.2</v>
      </c>
      <c r="G50" s="20">
        <v>95.15</v>
      </c>
      <c r="H50" s="21">
        <f>IF(ISNUMBER(G50),F50*E50*G50,"")</f>
        <v>0</v>
      </c>
    </row>
    <row r="51" spans="1:8" x14ac:dyDescent="0.25">
      <c r="A51" s="61" t="s">
        <v>107</v>
      </c>
      <c r="B51" s="62" t="s">
        <v>108</v>
      </c>
      <c r="C51" s="25" t="s">
        <v>564</v>
      </c>
      <c r="D51" s="72" t="s">
        <v>4</v>
      </c>
      <c r="E51" s="72">
        <v>450</v>
      </c>
      <c r="F51" s="85">
        <v>0.19500000000000001</v>
      </c>
      <c r="G51" s="82">
        <v>4.0599999999999996</v>
      </c>
      <c r="H51" s="21">
        <f>IF(ISNUMBER(G51),F51*E51*G51,"")</f>
        <v>356.26499999999999</v>
      </c>
    </row>
    <row r="52" spans="1:8" x14ac:dyDescent="0.25">
      <c r="A52" s="61" t="s">
        <v>109</v>
      </c>
      <c r="B52" s="62" t="s">
        <v>110</v>
      </c>
      <c r="C52" s="25" t="s">
        <v>564</v>
      </c>
      <c r="D52" s="72" t="s">
        <v>4</v>
      </c>
      <c r="E52" s="72">
        <v>450</v>
      </c>
      <c r="F52" s="85">
        <v>0.19500000000000001</v>
      </c>
      <c r="G52" s="82">
        <v>5.4</v>
      </c>
      <c r="H52" s="21">
        <f>IF(ISNUMBER(G52),F52*E52*G52,"")</f>
        <v>473.85</v>
      </c>
    </row>
    <row r="53" spans="1:8" x14ac:dyDescent="0.25">
      <c r="A53" s="61" t="s">
        <v>111</v>
      </c>
      <c r="B53" s="62" t="s">
        <v>112</v>
      </c>
      <c r="C53" s="25" t="s">
        <v>564</v>
      </c>
      <c r="D53" s="72" t="s">
        <v>113</v>
      </c>
      <c r="E53" s="72">
        <v>3000</v>
      </c>
      <c r="F53" s="85">
        <v>0.19500000000000001</v>
      </c>
      <c r="G53" s="82">
        <v>7.86</v>
      </c>
      <c r="H53" s="21">
        <f>IF(ISNUMBER(G53),F53*E53*G53,"")</f>
        <v>4598.1000000000004</v>
      </c>
    </row>
    <row r="54" spans="1:8" x14ac:dyDescent="0.25">
      <c r="A54" s="61" t="s">
        <v>114</v>
      </c>
      <c r="B54" s="62" t="s">
        <v>115</v>
      </c>
      <c r="C54" s="25" t="s">
        <v>564</v>
      </c>
      <c r="D54" s="72" t="s">
        <v>113</v>
      </c>
      <c r="E54" s="72">
        <v>3000</v>
      </c>
      <c r="F54" s="85">
        <v>0.19500000000000001</v>
      </c>
      <c r="G54" s="82">
        <v>9.09</v>
      </c>
      <c r="H54" s="21">
        <f>IF(ISNUMBER(G54),F54*E54*G54,"")</f>
        <v>5317.65</v>
      </c>
    </row>
    <row r="55" spans="1:8" x14ac:dyDescent="0.25">
      <c r="A55" s="61" t="s">
        <v>116</v>
      </c>
      <c r="B55" s="62" t="s">
        <v>117</v>
      </c>
      <c r="C55" s="25" t="s">
        <v>564</v>
      </c>
      <c r="D55" s="72" t="s">
        <v>113</v>
      </c>
      <c r="E55" s="72">
        <v>3000</v>
      </c>
      <c r="F55" s="85">
        <v>0.19500000000000001</v>
      </c>
      <c r="G55" s="82">
        <v>11.86</v>
      </c>
      <c r="H55" s="21">
        <f>IF(ISNUMBER(G55),F55*E55*G55,"")</f>
        <v>6938.0999999999995</v>
      </c>
    </row>
    <row r="56" spans="1:8" x14ac:dyDescent="0.25">
      <c r="A56" s="61" t="s">
        <v>118</v>
      </c>
      <c r="B56" s="62" t="s">
        <v>119</v>
      </c>
      <c r="C56" s="25" t="s">
        <v>564</v>
      </c>
      <c r="D56" s="72" t="s">
        <v>113</v>
      </c>
      <c r="E56" s="72">
        <v>1500</v>
      </c>
      <c r="F56" s="85">
        <v>0.19500000000000001</v>
      </c>
      <c r="G56" s="82">
        <v>13.22</v>
      </c>
      <c r="H56" s="21">
        <f>IF(ISNUMBER(G56),F56*E56*G56,"")</f>
        <v>3866.8500000000004</v>
      </c>
    </row>
    <row r="57" spans="1:8" x14ac:dyDescent="0.25">
      <c r="A57" s="61" t="s">
        <v>120</v>
      </c>
      <c r="B57" s="62" t="s">
        <v>121</v>
      </c>
      <c r="C57" s="25" t="s">
        <v>564</v>
      </c>
      <c r="D57" s="72" t="s">
        <v>113</v>
      </c>
      <c r="E57" s="72">
        <v>900</v>
      </c>
      <c r="F57" s="85">
        <v>0.19500000000000001</v>
      </c>
      <c r="G57" s="82">
        <v>9.0299999999999994</v>
      </c>
      <c r="H57" s="21">
        <f>IF(ISNUMBER(G57),F57*E57*G57,"")</f>
        <v>1584.7649999999999</v>
      </c>
    </row>
    <row r="58" spans="1:8" x14ac:dyDescent="0.25">
      <c r="A58" s="61" t="s">
        <v>122</v>
      </c>
      <c r="B58" s="62" t="s">
        <v>123</v>
      </c>
      <c r="C58" s="25" t="s">
        <v>564</v>
      </c>
      <c r="D58" s="72" t="s">
        <v>113</v>
      </c>
      <c r="E58" s="72">
        <v>900</v>
      </c>
      <c r="F58" s="85">
        <v>0.19500000000000001</v>
      </c>
      <c r="G58" s="82">
        <v>21.97</v>
      </c>
      <c r="H58" s="21">
        <f>IF(ISNUMBER(G58),F58*E58*G58,"")</f>
        <v>3855.7349999999997</v>
      </c>
    </row>
    <row r="59" spans="1:8" x14ac:dyDescent="0.25">
      <c r="A59" s="61" t="s">
        <v>124</v>
      </c>
      <c r="B59" s="62" t="s">
        <v>125</v>
      </c>
      <c r="C59" s="25" t="s">
        <v>564</v>
      </c>
      <c r="D59" s="72" t="s">
        <v>4</v>
      </c>
      <c r="E59" s="72">
        <v>180</v>
      </c>
      <c r="F59" s="85">
        <v>0.19500000000000001</v>
      </c>
      <c r="G59" s="82">
        <v>0.31</v>
      </c>
      <c r="H59" s="21">
        <f>IF(ISNUMBER(G59),F59*E59*G59,"")</f>
        <v>10.881</v>
      </c>
    </row>
    <row r="60" spans="1:8" x14ac:dyDescent="0.25">
      <c r="A60" s="61" t="s">
        <v>126</v>
      </c>
      <c r="B60" s="62" t="s">
        <v>127</v>
      </c>
      <c r="C60" s="25" t="s">
        <v>564</v>
      </c>
      <c r="D60" s="72" t="s">
        <v>4</v>
      </c>
      <c r="E60" s="72">
        <v>200</v>
      </c>
      <c r="F60" s="85">
        <v>0.19500000000000001</v>
      </c>
      <c r="G60" s="82">
        <v>0.47</v>
      </c>
      <c r="H60" s="21">
        <f>IF(ISNUMBER(G60),F60*E60*G60,"")</f>
        <v>18.329999999999998</v>
      </c>
    </row>
    <row r="61" spans="1:8" x14ac:dyDescent="0.25">
      <c r="A61" s="61" t="s">
        <v>128</v>
      </c>
      <c r="B61" s="62" t="s">
        <v>129</v>
      </c>
      <c r="C61" s="25" t="s">
        <v>564</v>
      </c>
      <c r="D61" s="72" t="s">
        <v>4</v>
      </c>
      <c r="E61" s="72">
        <v>400</v>
      </c>
      <c r="F61" s="85">
        <v>0.19500000000000001</v>
      </c>
      <c r="G61" s="82">
        <v>0.13</v>
      </c>
      <c r="H61" s="21">
        <f>IF(ISNUMBER(G61),F61*E61*G61,"")</f>
        <v>10.14</v>
      </c>
    </row>
    <row r="62" spans="1:8" x14ac:dyDescent="0.25">
      <c r="A62" s="61" t="s">
        <v>130</v>
      </c>
      <c r="B62" s="62" t="s">
        <v>131</v>
      </c>
      <c r="C62" s="25" t="s">
        <v>564</v>
      </c>
      <c r="D62" s="72" t="s">
        <v>4</v>
      </c>
      <c r="E62" s="72">
        <v>400</v>
      </c>
      <c r="F62" s="85">
        <v>0.19500000000000001</v>
      </c>
      <c r="G62" s="82">
        <v>0.15</v>
      </c>
      <c r="H62" s="21">
        <f>IF(ISNUMBER(G62),F62*E62*G62,"")</f>
        <v>11.7</v>
      </c>
    </row>
    <row r="63" spans="1:8" x14ac:dyDescent="0.25">
      <c r="A63" s="61" t="s">
        <v>132</v>
      </c>
      <c r="B63" s="62" t="s">
        <v>133</v>
      </c>
      <c r="C63" s="25" t="s">
        <v>564</v>
      </c>
      <c r="D63" s="72" t="s">
        <v>4</v>
      </c>
      <c r="E63" s="72">
        <v>500</v>
      </c>
      <c r="F63" s="85">
        <v>0.19500000000000001</v>
      </c>
      <c r="G63" s="82">
        <v>3.65</v>
      </c>
      <c r="H63" s="21">
        <f>IF(ISNUMBER(G63),F63*E63*G63,"")</f>
        <v>355.875</v>
      </c>
    </row>
    <row r="64" spans="1:8" x14ac:dyDescent="0.25">
      <c r="A64" s="61" t="s">
        <v>134</v>
      </c>
      <c r="B64" s="62" t="s">
        <v>135</v>
      </c>
      <c r="C64" s="25" t="s">
        <v>564</v>
      </c>
      <c r="D64" s="72" t="s">
        <v>4</v>
      </c>
      <c r="E64" s="72">
        <v>1500</v>
      </c>
      <c r="F64" s="85">
        <v>0.19500000000000001</v>
      </c>
      <c r="G64" s="82">
        <v>2.17</v>
      </c>
      <c r="H64" s="21">
        <f>IF(ISNUMBER(G64),F64*E64*G64,"")</f>
        <v>634.72500000000002</v>
      </c>
    </row>
    <row r="65" spans="1:8" x14ac:dyDescent="0.25">
      <c r="A65" s="61" t="s">
        <v>136</v>
      </c>
      <c r="B65" s="62" t="s">
        <v>137</v>
      </c>
      <c r="C65" s="25" t="s">
        <v>564</v>
      </c>
      <c r="D65" s="72" t="s">
        <v>4</v>
      </c>
      <c r="E65" s="72">
        <v>150</v>
      </c>
      <c r="F65" s="85">
        <v>0.19500000000000001</v>
      </c>
      <c r="G65" s="82">
        <v>6.8</v>
      </c>
      <c r="H65" s="21">
        <f>IF(ISNUMBER(G65),F65*E65*G65,"")</f>
        <v>198.9</v>
      </c>
    </row>
    <row r="66" spans="1:8" x14ac:dyDescent="0.25">
      <c r="A66" s="61" t="s">
        <v>138</v>
      </c>
      <c r="B66" s="62" t="s">
        <v>139</v>
      </c>
      <c r="C66" s="25" t="s">
        <v>564</v>
      </c>
      <c r="D66" s="72" t="s">
        <v>4</v>
      </c>
      <c r="E66" s="72">
        <v>200</v>
      </c>
      <c r="F66" s="85">
        <v>0.19500000000000001</v>
      </c>
      <c r="G66" s="82">
        <v>9.8800000000000008</v>
      </c>
      <c r="H66" s="21">
        <f>IF(ISNUMBER(G66),F66*E66*G66,"")</f>
        <v>385.32000000000005</v>
      </c>
    </row>
    <row r="67" spans="1:8" x14ac:dyDescent="0.25">
      <c r="A67" s="61" t="s">
        <v>140</v>
      </c>
      <c r="B67" s="62" t="s">
        <v>141</v>
      </c>
      <c r="C67" s="25" t="s">
        <v>564</v>
      </c>
      <c r="D67" s="72" t="s">
        <v>4</v>
      </c>
      <c r="E67" s="72">
        <v>600</v>
      </c>
      <c r="F67" s="85">
        <v>0.19500000000000001</v>
      </c>
      <c r="G67" s="82">
        <v>14.933999999999999</v>
      </c>
      <c r="H67" s="21">
        <f>IF(ISNUMBER(G67),F67*E67*G67,"")</f>
        <v>1747.278</v>
      </c>
    </row>
    <row r="68" spans="1:8" x14ac:dyDescent="0.25">
      <c r="A68" s="61" t="s">
        <v>142</v>
      </c>
      <c r="B68" s="62" t="s">
        <v>143</v>
      </c>
      <c r="C68" s="25" t="s">
        <v>564</v>
      </c>
      <c r="D68" s="72" t="s">
        <v>4</v>
      </c>
      <c r="E68" s="72">
        <v>600</v>
      </c>
      <c r="F68" s="85">
        <v>0.19500000000000001</v>
      </c>
      <c r="G68" s="82">
        <v>19.04</v>
      </c>
      <c r="H68" s="21">
        <f>IF(ISNUMBER(G68),F68*E68*G68,"")</f>
        <v>2227.6799999999998</v>
      </c>
    </row>
    <row r="69" spans="1:8" x14ac:dyDescent="0.25">
      <c r="A69" s="61" t="s">
        <v>144</v>
      </c>
      <c r="B69" s="62" t="s">
        <v>145</v>
      </c>
      <c r="C69" s="25" t="s">
        <v>564</v>
      </c>
      <c r="D69" s="72" t="s">
        <v>4</v>
      </c>
      <c r="E69" s="72">
        <v>600</v>
      </c>
      <c r="F69" s="85">
        <v>0.19500000000000001</v>
      </c>
      <c r="G69" s="82">
        <v>17.95</v>
      </c>
      <c r="H69" s="21">
        <f>IF(ISNUMBER(G69),F69*E69*G69,"")</f>
        <v>2100.15</v>
      </c>
    </row>
    <row r="70" spans="1:8" x14ac:dyDescent="0.25">
      <c r="A70" s="61" t="s">
        <v>146</v>
      </c>
      <c r="B70" s="62" t="s">
        <v>147</v>
      </c>
      <c r="C70" s="25" t="s">
        <v>564</v>
      </c>
      <c r="D70" s="72" t="s">
        <v>4</v>
      </c>
      <c r="E70" s="72">
        <v>250</v>
      </c>
      <c r="F70" s="85">
        <v>0.19500000000000001</v>
      </c>
      <c r="G70" s="82">
        <v>3</v>
      </c>
      <c r="H70" s="21">
        <f>IF(ISNUMBER(G70),F70*E70*G70,"")</f>
        <v>146.25</v>
      </c>
    </row>
    <row r="71" spans="1:8" x14ac:dyDescent="0.25">
      <c r="A71" s="61" t="s">
        <v>148</v>
      </c>
      <c r="B71" s="62" t="s">
        <v>149</v>
      </c>
      <c r="C71" s="25" t="s">
        <v>564</v>
      </c>
      <c r="D71" s="72" t="s">
        <v>4</v>
      </c>
      <c r="E71" s="72">
        <v>50</v>
      </c>
      <c r="F71" s="85">
        <v>0.19500000000000001</v>
      </c>
      <c r="G71" s="82">
        <v>17.14</v>
      </c>
      <c r="H71" s="21">
        <f>IF(ISNUMBER(G71),F71*E71*G71,"")</f>
        <v>167.11500000000001</v>
      </c>
    </row>
    <row r="72" spans="1:8" x14ac:dyDescent="0.25">
      <c r="A72" s="61" t="s">
        <v>150</v>
      </c>
      <c r="B72" s="62" t="s">
        <v>151</v>
      </c>
      <c r="C72" s="25" t="s">
        <v>564</v>
      </c>
      <c r="D72" s="72" t="s">
        <v>4</v>
      </c>
      <c r="E72" s="72">
        <v>60</v>
      </c>
      <c r="F72" s="85">
        <v>0.19500000000000001</v>
      </c>
      <c r="G72" s="82">
        <v>19.29</v>
      </c>
      <c r="H72" s="21">
        <f>IF(ISNUMBER(G72),F72*E72*G72,"")</f>
        <v>225.69300000000001</v>
      </c>
    </row>
    <row r="73" spans="1:8" x14ac:dyDescent="0.25">
      <c r="A73" s="61" t="s">
        <v>152</v>
      </c>
      <c r="B73" s="62" t="s">
        <v>153</v>
      </c>
      <c r="C73" s="25" t="s">
        <v>564</v>
      </c>
      <c r="D73" s="72" t="s">
        <v>4</v>
      </c>
      <c r="E73" s="72">
        <v>50</v>
      </c>
      <c r="F73" s="85">
        <v>0.19500000000000001</v>
      </c>
      <c r="G73" s="82">
        <v>19.95</v>
      </c>
      <c r="H73" s="21">
        <f>IF(ISNUMBER(G73),F73*E73*G73,"")</f>
        <v>194.51249999999999</v>
      </c>
    </row>
    <row r="74" spans="1:8" x14ac:dyDescent="0.25">
      <c r="A74" s="61" t="s">
        <v>154</v>
      </c>
      <c r="B74" s="62" t="s">
        <v>155</v>
      </c>
      <c r="C74" s="25" t="s">
        <v>564</v>
      </c>
      <c r="D74" s="72" t="s">
        <v>4</v>
      </c>
      <c r="E74" s="72">
        <v>50</v>
      </c>
      <c r="F74" s="85">
        <v>0.19500000000000001</v>
      </c>
      <c r="G74" s="82">
        <v>5.65</v>
      </c>
      <c r="H74" s="21">
        <f>IF(ISNUMBER(G74),F74*E74*G74,"")</f>
        <v>55.087500000000006</v>
      </c>
    </row>
    <row r="75" spans="1:8" x14ac:dyDescent="0.25">
      <c r="A75" s="61" t="s">
        <v>156</v>
      </c>
      <c r="B75" s="62" t="s">
        <v>157</v>
      </c>
      <c r="C75" s="25" t="s">
        <v>564</v>
      </c>
      <c r="D75" s="72" t="s">
        <v>4</v>
      </c>
      <c r="E75" s="72">
        <v>50</v>
      </c>
      <c r="F75" s="85">
        <v>0.19500000000000001</v>
      </c>
      <c r="G75" s="82">
        <v>10.55</v>
      </c>
      <c r="H75" s="21">
        <f>IF(ISNUMBER(G75),F75*E75*G75,"")</f>
        <v>102.86250000000001</v>
      </c>
    </row>
    <row r="76" spans="1:8" x14ac:dyDescent="0.25">
      <c r="A76" s="61" t="s">
        <v>158</v>
      </c>
      <c r="B76" s="62" t="s">
        <v>159</v>
      </c>
      <c r="C76" s="25" t="s">
        <v>564</v>
      </c>
      <c r="D76" s="72" t="s">
        <v>4</v>
      </c>
      <c r="E76" s="72">
        <v>50</v>
      </c>
      <c r="F76" s="85">
        <v>0.19500000000000001</v>
      </c>
      <c r="G76" s="82">
        <v>6.39</v>
      </c>
      <c r="H76" s="21">
        <f>IF(ISNUMBER(G76),F76*E76*G76,"")</f>
        <v>62.302499999999995</v>
      </c>
    </row>
    <row r="77" spans="1:8" x14ac:dyDescent="0.25">
      <c r="A77" s="61" t="s">
        <v>160</v>
      </c>
      <c r="B77" s="62" t="s">
        <v>161</v>
      </c>
      <c r="C77" s="25" t="s">
        <v>564</v>
      </c>
      <c r="D77" s="72" t="s">
        <v>4</v>
      </c>
      <c r="E77" s="72">
        <v>50</v>
      </c>
      <c r="F77" s="85">
        <v>0.19500000000000001</v>
      </c>
      <c r="G77" s="82">
        <v>14.37</v>
      </c>
      <c r="H77" s="21">
        <f>IF(ISNUMBER(G77),F77*E77*G77,"")</f>
        <v>140.10749999999999</v>
      </c>
    </row>
    <row r="78" spans="1:8" x14ac:dyDescent="0.25">
      <c r="A78" s="61" t="s">
        <v>162</v>
      </c>
      <c r="B78" s="62" t="s">
        <v>163</v>
      </c>
      <c r="C78" s="25" t="s">
        <v>564</v>
      </c>
      <c r="D78" s="72" t="s">
        <v>4</v>
      </c>
      <c r="E78" s="72">
        <v>50</v>
      </c>
      <c r="F78" s="85">
        <v>0.19500000000000001</v>
      </c>
      <c r="G78" s="82">
        <v>7.2</v>
      </c>
      <c r="H78" s="21">
        <f>IF(ISNUMBER(G78),F78*E78*G78,"")</f>
        <v>70.2</v>
      </c>
    </row>
    <row r="79" spans="1:8" x14ac:dyDescent="0.25">
      <c r="A79" s="61" t="s">
        <v>164</v>
      </c>
      <c r="B79" s="62" t="s">
        <v>165</v>
      </c>
      <c r="C79" s="25" t="s">
        <v>564</v>
      </c>
      <c r="D79" s="72" t="s">
        <v>4</v>
      </c>
      <c r="E79" s="72">
        <v>50</v>
      </c>
      <c r="F79" s="85">
        <v>0.19500000000000001</v>
      </c>
      <c r="G79" s="82">
        <v>10.220000000000001</v>
      </c>
      <c r="H79" s="21">
        <f>IF(ISNUMBER(G79),F79*E79*G79,"")</f>
        <v>99.64500000000001</v>
      </c>
    </row>
    <row r="80" spans="1:8" ht="25.5" x14ac:dyDescent="0.25">
      <c r="A80" s="61" t="s">
        <v>166</v>
      </c>
      <c r="B80" s="62" t="s">
        <v>167</v>
      </c>
      <c r="C80" s="25" t="s">
        <v>564</v>
      </c>
      <c r="D80" s="72" t="s">
        <v>4</v>
      </c>
      <c r="E80" s="72">
        <v>60</v>
      </c>
      <c r="F80" s="85">
        <v>0.19500000000000001</v>
      </c>
      <c r="G80" s="82">
        <v>58.3</v>
      </c>
      <c r="H80" s="21">
        <f>IF(ISNUMBER(G80),F80*E80*G80,"")</f>
        <v>682.11</v>
      </c>
    </row>
    <row r="81" spans="1:8" ht="25.5" x14ac:dyDescent="0.25">
      <c r="A81" s="61" t="s">
        <v>168</v>
      </c>
      <c r="B81" s="62" t="s">
        <v>169</v>
      </c>
      <c r="C81" s="25" t="s">
        <v>564</v>
      </c>
      <c r="D81" s="72" t="s">
        <v>4</v>
      </c>
      <c r="E81" s="72">
        <v>60</v>
      </c>
      <c r="F81" s="85">
        <v>0.19500000000000001</v>
      </c>
      <c r="G81" s="82">
        <v>26.69</v>
      </c>
      <c r="H81" s="21">
        <f>IF(ISNUMBER(G81),F81*E81*G81,"")</f>
        <v>312.27300000000002</v>
      </c>
    </row>
    <row r="82" spans="1:8" x14ac:dyDescent="0.25">
      <c r="A82" s="61" t="s">
        <v>170</v>
      </c>
      <c r="B82" s="62" t="s">
        <v>171</v>
      </c>
      <c r="C82" s="25" t="s">
        <v>564</v>
      </c>
      <c r="D82" s="72" t="s">
        <v>4</v>
      </c>
      <c r="E82" s="72">
        <v>30</v>
      </c>
      <c r="F82" s="85">
        <v>0.19500000000000001</v>
      </c>
      <c r="G82" s="82">
        <v>15.6</v>
      </c>
      <c r="H82" s="21">
        <f>IF(ISNUMBER(G82),F82*E82*G82,"")</f>
        <v>91.26</v>
      </c>
    </row>
    <row r="83" spans="1:8" x14ac:dyDescent="0.25">
      <c r="A83" s="61" t="s">
        <v>172</v>
      </c>
      <c r="B83" s="62" t="s">
        <v>173</v>
      </c>
      <c r="C83" s="25" t="s">
        <v>564</v>
      </c>
      <c r="D83" s="72" t="s">
        <v>4</v>
      </c>
      <c r="E83" s="72">
        <v>20</v>
      </c>
      <c r="F83" s="85">
        <v>0.19500000000000001</v>
      </c>
      <c r="G83" s="82">
        <v>20.09</v>
      </c>
      <c r="H83" s="21">
        <f>IF(ISNUMBER(G83),F83*E83*G83,"")</f>
        <v>78.351000000000013</v>
      </c>
    </row>
    <row r="84" spans="1:8" x14ac:dyDescent="0.25">
      <c r="A84" s="61" t="s">
        <v>174</v>
      </c>
      <c r="B84" s="62" t="s">
        <v>175</v>
      </c>
      <c r="C84" s="25" t="s">
        <v>564</v>
      </c>
      <c r="D84" s="72" t="s">
        <v>4</v>
      </c>
      <c r="E84" s="72">
        <v>150</v>
      </c>
      <c r="F84" s="85">
        <v>0.19500000000000001</v>
      </c>
      <c r="G84" s="82">
        <v>11.88</v>
      </c>
      <c r="H84" s="21">
        <f>IF(ISNUMBER(G84),F84*E84*G84,"")</f>
        <v>347.49</v>
      </c>
    </row>
    <row r="85" spans="1:8" x14ac:dyDescent="0.25">
      <c r="A85" s="61" t="s">
        <v>176</v>
      </c>
      <c r="B85" s="62" t="s">
        <v>177</v>
      </c>
      <c r="C85" s="25" t="s">
        <v>564</v>
      </c>
      <c r="D85" s="72" t="s">
        <v>4</v>
      </c>
      <c r="E85" s="72">
        <v>200</v>
      </c>
      <c r="F85" s="85">
        <v>0.19500000000000001</v>
      </c>
      <c r="G85" s="82">
        <v>10.66</v>
      </c>
      <c r="H85" s="21">
        <f>IF(ISNUMBER(G85),F85*E85*G85,"")</f>
        <v>415.74</v>
      </c>
    </row>
    <row r="86" spans="1:8" x14ac:dyDescent="0.25">
      <c r="A86" s="61" t="s">
        <v>178</v>
      </c>
      <c r="B86" s="62" t="s">
        <v>179</v>
      </c>
      <c r="C86" s="25" t="s">
        <v>564</v>
      </c>
      <c r="D86" s="72" t="s">
        <v>4</v>
      </c>
      <c r="E86" s="72">
        <v>60</v>
      </c>
      <c r="F86" s="85">
        <v>0.19500000000000001</v>
      </c>
      <c r="G86" s="82">
        <v>8.5399999999999991</v>
      </c>
      <c r="H86" s="21">
        <f>IF(ISNUMBER(G86),F86*E86*G86,"")</f>
        <v>99.917999999999992</v>
      </c>
    </row>
    <row r="87" spans="1:8" x14ac:dyDescent="0.25">
      <c r="A87" s="61" t="s">
        <v>180</v>
      </c>
      <c r="B87" s="62" t="s">
        <v>181</v>
      </c>
      <c r="C87" s="25" t="s">
        <v>564</v>
      </c>
      <c r="D87" s="72" t="s">
        <v>4</v>
      </c>
      <c r="E87" s="72">
        <v>60</v>
      </c>
      <c r="F87" s="85">
        <v>0.19500000000000001</v>
      </c>
      <c r="G87" s="82">
        <v>7.69</v>
      </c>
      <c r="H87" s="21">
        <f>IF(ISNUMBER(G87),F87*E87*G87,"")</f>
        <v>89.973000000000013</v>
      </c>
    </row>
    <row r="88" spans="1:8" x14ac:dyDescent="0.25">
      <c r="A88" s="61" t="s">
        <v>182</v>
      </c>
      <c r="B88" s="62" t="s">
        <v>183</v>
      </c>
      <c r="C88" s="25" t="s">
        <v>564</v>
      </c>
      <c r="D88" s="72" t="s">
        <v>4</v>
      </c>
      <c r="E88" s="72">
        <v>120</v>
      </c>
      <c r="F88" s="85">
        <v>0.19500000000000001</v>
      </c>
      <c r="G88" s="82">
        <v>30.4</v>
      </c>
      <c r="H88" s="21">
        <f>IF(ISNUMBER(G88),F88*E88*G88,"")</f>
        <v>711.36</v>
      </c>
    </row>
    <row r="89" spans="1:8" x14ac:dyDescent="0.25">
      <c r="A89" s="61" t="s">
        <v>184</v>
      </c>
      <c r="B89" s="62" t="s">
        <v>185</v>
      </c>
      <c r="C89" s="25" t="s">
        <v>564</v>
      </c>
      <c r="D89" s="72" t="s">
        <v>4</v>
      </c>
      <c r="E89" s="72">
        <v>120</v>
      </c>
      <c r="F89" s="85">
        <v>0.19500000000000001</v>
      </c>
      <c r="G89" s="82">
        <v>33.909999999999997</v>
      </c>
      <c r="H89" s="21">
        <f>IF(ISNUMBER(G89),F89*E89*G89,"")</f>
        <v>793.49400000000003</v>
      </c>
    </row>
    <row r="90" spans="1:8" x14ac:dyDescent="0.25">
      <c r="A90" s="61" t="s">
        <v>186</v>
      </c>
      <c r="B90" s="62" t="s">
        <v>187</v>
      </c>
      <c r="C90" s="25" t="s">
        <v>564</v>
      </c>
      <c r="D90" s="72" t="s">
        <v>4</v>
      </c>
      <c r="E90" s="72">
        <v>300</v>
      </c>
      <c r="F90" s="85">
        <v>0.19500000000000001</v>
      </c>
      <c r="G90" s="82">
        <v>226.83</v>
      </c>
      <c r="H90" s="21">
        <f>IF(ISNUMBER(G90),F90*E90*G90,"")</f>
        <v>13269.555</v>
      </c>
    </row>
    <row r="91" spans="1:8" x14ac:dyDescent="0.25">
      <c r="A91" s="61" t="s">
        <v>11</v>
      </c>
      <c r="B91" s="62" t="s">
        <v>188</v>
      </c>
      <c r="C91" s="25" t="s">
        <v>564</v>
      </c>
      <c r="D91" s="72" t="s">
        <v>189</v>
      </c>
      <c r="E91" s="72">
        <v>40</v>
      </c>
      <c r="F91" s="85">
        <v>0.19500000000000001</v>
      </c>
      <c r="G91" s="82">
        <v>22.495999999999999</v>
      </c>
      <c r="H91" s="21">
        <f>IF(ISNUMBER(G91),F91*E91*G91,"")</f>
        <v>175.46880000000002</v>
      </c>
    </row>
    <row r="92" spans="1:8" x14ac:dyDescent="0.25">
      <c r="A92" s="61" t="s">
        <v>190</v>
      </c>
      <c r="B92" s="62" t="s">
        <v>191</v>
      </c>
      <c r="C92" s="25" t="s">
        <v>564</v>
      </c>
      <c r="D92" s="72" t="s">
        <v>5</v>
      </c>
      <c r="E92" s="72">
        <v>750</v>
      </c>
      <c r="F92" s="85">
        <v>0.19500000000000001</v>
      </c>
      <c r="G92" s="82">
        <v>24.6525</v>
      </c>
      <c r="H92" s="21">
        <f>IF(ISNUMBER(G92),F92*E92*G92,"")</f>
        <v>3605.4281249999999</v>
      </c>
    </row>
    <row r="93" spans="1:8" x14ac:dyDescent="0.25">
      <c r="A93" s="61" t="s">
        <v>192</v>
      </c>
      <c r="B93" s="62" t="s">
        <v>193</v>
      </c>
      <c r="C93" s="25" t="s">
        <v>564</v>
      </c>
      <c r="D93" s="72" t="s">
        <v>5</v>
      </c>
      <c r="E93" s="72">
        <v>1000</v>
      </c>
      <c r="F93" s="85">
        <v>0.19500000000000001</v>
      </c>
      <c r="G93" s="82">
        <v>26.53</v>
      </c>
      <c r="H93" s="21">
        <f>IF(ISNUMBER(G93),F93*E93*G93,"")</f>
        <v>5173.3500000000004</v>
      </c>
    </row>
    <row r="94" spans="1:8" x14ac:dyDescent="0.25">
      <c r="A94" s="61" t="s">
        <v>194</v>
      </c>
      <c r="B94" s="62" t="s">
        <v>195</v>
      </c>
      <c r="C94" s="25" t="s">
        <v>564</v>
      </c>
      <c r="D94" s="72" t="s">
        <v>7</v>
      </c>
      <c r="E94" s="72">
        <v>116</v>
      </c>
      <c r="F94" s="85">
        <v>0.19500000000000001</v>
      </c>
      <c r="G94" s="82">
        <v>40.935500000000005</v>
      </c>
      <c r="H94" s="21">
        <f>IF(ISNUMBER(G94),F94*E94*G94,"")</f>
        <v>925.9610100000001</v>
      </c>
    </row>
    <row r="95" spans="1:8" x14ac:dyDescent="0.25">
      <c r="A95" s="61" t="s">
        <v>196</v>
      </c>
      <c r="B95" s="62" t="s">
        <v>197</v>
      </c>
      <c r="C95" s="25" t="s">
        <v>564</v>
      </c>
      <c r="D95" s="72" t="s">
        <v>7</v>
      </c>
      <c r="E95" s="72">
        <v>347</v>
      </c>
      <c r="F95" s="85">
        <v>0.19500000000000001</v>
      </c>
      <c r="G95" s="82">
        <v>40.935500000000005</v>
      </c>
      <c r="H95" s="21">
        <f>IF(ISNUMBER(G95),F95*E95*G95,"")</f>
        <v>2769.9006075000007</v>
      </c>
    </row>
    <row r="96" spans="1:8" x14ac:dyDescent="0.25">
      <c r="A96" s="61" t="s">
        <v>198</v>
      </c>
      <c r="B96" s="62" t="s">
        <v>199</v>
      </c>
      <c r="C96" s="25" t="s">
        <v>564</v>
      </c>
      <c r="D96" s="72" t="s">
        <v>7</v>
      </c>
      <c r="E96" s="72">
        <v>308</v>
      </c>
      <c r="F96" s="85">
        <v>0.19500000000000001</v>
      </c>
      <c r="G96" s="82">
        <v>40.935500000000005</v>
      </c>
      <c r="H96" s="21">
        <f>IF(ISNUMBER(G96),F96*E96*G96,"")</f>
        <v>2458.5861300000006</v>
      </c>
    </row>
    <row r="97" spans="1:8" x14ac:dyDescent="0.25">
      <c r="A97" s="61" t="s">
        <v>200</v>
      </c>
      <c r="B97" s="62" t="s">
        <v>583</v>
      </c>
      <c r="C97" s="25" t="s">
        <v>564</v>
      </c>
      <c r="D97" s="72" t="s">
        <v>7</v>
      </c>
      <c r="E97" s="72">
        <v>347</v>
      </c>
      <c r="F97" s="85">
        <v>0.19500000000000001</v>
      </c>
      <c r="G97" s="82">
        <v>32.14</v>
      </c>
      <c r="H97" s="21">
        <f>IF(ISNUMBER(G97),F97*E97*G97,"")</f>
        <v>2174.7531000000004</v>
      </c>
    </row>
    <row r="98" spans="1:8" x14ac:dyDescent="0.25">
      <c r="A98" s="61" t="s">
        <v>201</v>
      </c>
      <c r="B98" s="62" t="s">
        <v>202</v>
      </c>
      <c r="C98" s="25" t="s">
        <v>564</v>
      </c>
      <c r="D98" s="72" t="s">
        <v>7</v>
      </c>
      <c r="E98" s="72">
        <v>347</v>
      </c>
      <c r="F98" s="85">
        <v>0.19500000000000001</v>
      </c>
      <c r="G98" s="82">
        <v>21.25</v>
      </c>
      <c r="H98" s="21">
        <f>IF(ISNUMBER(G98),F98*E98*G98,"")</f>
        <v>1437.8812500000001</v>
      </c>
    </row>
    <row r="99" spans="1:8" x14ac:dyDescent="0.25">
      <c r="A99" s="61" t="s">
        <v>203</v>
      </c>
      <c r="B99" s="62" t="s">
        <v>204</v>
      </c>
      <c r="C99" s="25" t="s">
        <v>564</v>
      </c>
      <c r="D99" s="72" t="s">
        <v>7</v>
      </c>
      <c r="E99" s="72">
        <v>347</v>
      </c>
      <c r="F99" s="85">
        <v>0.19500000000000001</v>
      </c>
      <c r="G99" s="82">
        <v>25.85</v>
      </c>
      <c r="H99" s="21">
        <f>IF(ISNUMBER(G99),F99*E99*G99,"")</f>
        <v>1749.1402500000002</v>
      </c>
    </row>
    <row r="100" spans="1:8" x14ac:dyDescent="0.25">
      <c r="A100" s="61" t="s">
        <v>205</v>
      </c>
      <c r="B100" s="62" t="s">
        <v>206</v>
      </c>
      <c r="C100" s="25" t="s">
        <v>564</v>
      </c>
      <c r="D100" s="72" t="s">
        <v>7</v>
      </c>
      <c r="E100" s="72">
        <v>200</v>
      </c>
      <c r="F100" s="85">
        <v>0.19500000000000001</v>
      </c>
      <c r="G100" s="82">
        <v>16.88</v>
      </c>
      <c r="H100" s="21">
        <f>IF(ISNUMBER(G100),F100*E100*G100,"")</f>
        <v>658.31999999999994</v>
      </c>
    </row>
    <row r="101" spans="1:8" x14ac:dyDescent="0.25">
      <c r="A101" s="61" t="s">
        <v>207</v>
      </c>
      <c r="B101" s="62" t="s">
        <v>208</v>
      </c>
      <c r="C101" s="25" t="s">
        <v>564</v>
      </c>
      <c r="D101" s="72" t="s">
        <v>7</v>
      </c>
      <c r="E101" s="72">
        <v>480</v>
      </c>
      <c r="F101" s="85">
        <v>0.19500000000000001</v>
      </c>
      <c r="G101" s="82">
        <v>20.91</v>
      </c>
      <c r="H101" s="21">
        <f>IF(ISNUMBER(G101),F101*E101*G101,"")</f>
        <v>1957.1760000000002</v>
      </c>
    </row>
    <row r="102" spans="1:8" x14ac:dyDescent="0.25">
      <c r="A102" s="61" t="s">
        <v>209</v>
      </c>
      <c r="B102" s="62" t="s">
        <v>210</v>
      </c>
      <c r="C102" s="25" t="s">
        <v>564</v>
      </c>
      <c r="D102" s="72" t="s">
        <v>7</v>
      </c>
      <c r="E102" s="72">
        <v>160</v>
      </c>
      <c r="F102" s="85">
        <v>0.19500000000000001</v>
      </c>
      <c r="G102" s="82">
        <v>29.78</v>
      </c>
      <c r="H102" s="21">
        <f>IF(ISNUMBER(G102),F102*E102*G102,"")</f>
        <v>929.13600000000008</v>
      </c>
    </row>
    <row r="103" spans="1:8" x14ac:dyDescent="0.25">
      <c r="A103" s="61" t="s">
        <v>211</v>
      </c>
      <c r="B103" s="62" t="s">
        <v>212</v>
      </c>
      <c r="C103" s="25" t="s">
        <v>564</v>
      </c>
      <c r="D103" s="72" t="s">
        <v>7</v>
      </c>
      <c r="E103" s="72">
        <v>240</v>
      </c>
      <c r="F103" s="85">
        <v>0.19500000000000001</v>
      </c>
      <c r="G103" s="82">
        <v>39.21</v>
      </c>
      <c r="H103" s="21">
        <f>IF(ISNUMBER(G103),F103*E103*G103,"")</f>
        <v>1835.0280000000002</v>
      </c>
    </row>
    <row r="104" spans="1:8" x14ac:dyDescent="0.25">
      <c r="A104" s="61" t="s">
        <v>213</v>
      </c>
      <c r="B104" s="62" t="s">
        <v>214</v>
      </c>
      <c r="C104" s="25" t="s">
        <v>564</v>
      </c>
      <c r="D104" s="72" t="s">
        <v>7</v>
      </c>
      <c r="E104" s="72">
        <v>360</v>
      </c>
      <c r="F104" s="85">
        <v>0.19500000000000001</v>
      </c>
      <c r="G104" s="82">
        <v>52.68</v>
      </c>
      <c r="H104" s="21">
        <f>IF(ISNUMBER(G104),F104*E104*G104,"")</f>
        <v>3698.136</v>
      </c>
    </row>
    <row r="105" spans="1:8" x14ac:dyDescent="0.25">
      <c r="A105" s="61" t="s">
        <v>215</v>
      </c>
      <c r="B105" s="62" t="s">
        <v>574</v>
      </c>
      <c r="C105" s="25" t="s">
        <v>564</v>
      </c>
      <c r="D105" s="72" t="s">
        <v>7</v>
      </c>
      <c r="E105" s="72">
        <v>440</v>
      </c>
      <c r="F105" s="85">
        <v>0.19500000000000001</v>
      </c>
      <c r="G105" s="82">
        <v>40</v>
      </c>
      <c r="H105" s="21">
        <f>IF(ISNUMBER(G105),F105*E105*G105,"")</f>
        <v>3432</v>
      </c>
    </row>
    <row r="106" spans="1:8" x14ac:dyDescent="0.25">
      <c r="A106" s="61" t="s">
        <v>216</v>
      </c>
      <c r="B106" s="62" t="s">
        <v>217</v>
      </c>
      <c r="C106" s="25" t="s">
        <v>564</v>
      </c>
      <c r="D106" s="72" t="s">
        <v>7</v>
      </c>
      <c r="E106" s="72">
        <v>500</v>
      </c>
      <c r="F106" s="85">
        <v>0.19500000000000001</v>
      </c>
      <c r="G106" s="82">
        <v>29.83</v>
      </c>
      <c r="H106" s="21">
        <f>IF(ISNUMBER(G106),F106*E106*G106,"")</f>
        <v>2908.4249999999997</v>
      </c>
    </row>
    <row r="107" spans="1:8" x14ac:dyDescent="0.25">
      <c r="A107" s="61" t="s">
        <v>218</v>
      </c>
      <c r="B107" s="62" t="s">
        <v>219</v>
      </c>
      <c r="C107" s="25" t="s">
        <v>564</v>
      </c>
      <c r="D107" s="72" t="s">
        <v>7</v>
      </c>
      <c r="E107" s="72">
        <v>800</v>
      </c>
      <c r="F107" s="85">
        <v>0.19500000000000001</v>
      </c>
      <c r="G107" s="82">
        <v>75</v>
      </c>
      <c r="H107" s="21">
        <f>IF(ISNUMBER(G107),F107*E107*G107,"")</f>
        <v>11700</v>
      </c>
    </row>
    <row r="108" spans="1:8" x14ac:dyDescent="0.25">
      <c r="A108" s="61" t="s">
        <v>220</v>
      </c>
      <c r="B108" s="62" t="s">
        <v>221</v>
      </c>
      <c r="C108" s="25" t="s">
        <v>564</v>
      </c>
      <c r="D108" s="72" t="s">
        <v>7</v>
      </c>
      <c r="E108" s="72">
        <v>840</v>
      </c>
      <c r="F108" s="85">
        <v>0.19500000000000001</v>
      </c>
      <c r="G108" s="82">
        <v>80</v>
      </c>
      <c r="H108" s="21">
        <f>IF(ISNUMBER(G108),F108*E108*G108,"")</f>
        <v>13104</v>
      </c>
    </row>
    <row r="109" spans="1:8" hidden="1" x14ac:dyDescent="0.25">
      <c r="A109" s="28" t="s">
        <v>222</v>
      </c>
      <c r="B109" s="36" t="s">
        <v>223</v>
      </c>
      <c r="C109" s="25" t="s">
        <v>564</v>
      </c>
      <c r="D109" s="10" t="s">
        <v>7</v>
      </c>
      <c r="E109" s="10">
        <v>0</v>
      </c>
      <c r="F109" s="10">
        <v>0.2</v>
      </c>
      <c r="G109" s="20">
        <v>22.27</v>
      </c>
      <c r="H109" s="21">
        <f>IF(ISNUMBER(G109),F109*E109*G109,"")</f>
        <v>0</v>
      </c>
    </row>
    <row r="110" spans="1:8" hidden="1" x14ac:dyDescent="0.25">
      <c r="A110" s="28" t="s">
        <v>224</v>
      </c>
      <c r="B110" s="36" t="s">
        <v>225</v>
      </c>
      <c r="C110" s="25" t="s">
        <v>564</v>
      </c>
      <c r="D110" s="10" t="s">
        <v>8</v>
      </c>
      <c r="E110" s="10">
        <v>0</v>
      </c>
      <c r="F110" s="10">
        <v>0.2</v>
      </c>
      <c r="G110" s="20">
        <v>3149.76</v>
      </c>
      <c r="H110" s="21">
        <f>IF(ISNUMBER(G110),F110*E110*G110,"")</f>
        <v>0</v>
      </c>
    </row>
    <row r="111" spans="1:8" x14ac:dyDescent="0.25">
      <c r="A111" s="61" t="s">
        <v>226</v>
      </c>
      <c r="B111" s="62" t="s">
        <v>227</v>
      </c>
      <c r="C111" s="25" t="s">
        <v>564</v>
      </c>
      <c r="D111" s="72" t="s">
        <v>8</v>
      </c>
      <c r="E111" s="72">
        <v>1</v>
      </c>
      <c r="F111" s="85">
        <v>0.19500000000000001</v>
      </c>
      <c r="G111" s="82">
        <v>6630</v>
      </c>
      <c r="H111" s="21">
        <f>IF(ISNUMBER(G111),F111*E111*G111,"")</f>
        <v>1292.8500000000001</v>
      </c>
    </row>
    <row r="112" spans="1:8" x14ac:dyDescent="0.25">
      <c r="A112" s="61" t="s">
        <v>228</v>
      </c>
      <c r="B112" s="62" t="s">
        <v>229</v>
      </c>
      <c r="C112" s="25" t="s">
        <v>564</v>
      </c>
      <c r="D112" s="72" t="s">
        <v>8</v>
      </c>
      <c r="E112" s="72">
        <v>1</v>
      </c>
      <c r="F112" s="85">
        <v>0.19500000000000001</v>
      </c>
      <c r="G112" s="82">
        <v>6626.22</v>
      </c>
      <c r="H112" s="21">
        <f>IF(ISNUMBER(G112),F112*E112*G112,"")</f>
        <v>1292.1129000000001</v>
      </c>
    </row>
    <row r="113" spans="1:8" x14ac:dyDescent="0.25">
      <c r="A113" s="61" t="s">
        <v>230</v>
      </c>
      <c r="B113" s="62" t="s">
        <v>231</v>
      </c>
      <c r="C113" s="25" t="s">
        <v>564</v>
      </c>
      <c r="D113" s="72" t="s">
        <v>8</v>
      </c>
      <c r="E113" s="72">
        <v>2</v>
      </c>
      <c r="F113" s="85">
        <v>0.19500000000000001</v>
      </c>
      <c r="G113" s="82">
        <v>1102</v>
      </c>
      <c r="H113" s="21">
        <f>IF(ISNUMBER(G113),F113*E113*G113,"")</f>
        <v>429.78000000000003</v>
      </c>
    </row>
    <row r="114" spans="1:8" x14ac:dyDescent="0.25">
      <c r="A114" s="61" t="s">
        <v>232</v>
      </c>
      <c r="B114" s="62" t="s">
        <v>233</v>
      </c>
      <c r="C114" s="25" t="s">
        <v>564</v>
      </c>
      <c r="D114" s="72" t="s">
        <v>6</v>
      </c>
      <c r="E114" s="72">
        <v>150</v>
      </c>
      <c r="F114" s="85">
        <v>0.19500000000000001</v>
      </c>
      <c r="G114" s="82">
        <v>2.5270000000000001</v>
      </c>
      <c r="H114" s="21">
        <f>IF(ISNUMBER(G114),F114*E114*G114,"")</f>
        <v>73.914749999999998</v>
      </c>
    </row>
    <row r="115" spans="1:8" x14ac:dyDescent="0.25">
      <c r="A115" s="61" t="s">
        <v>234</v>
      </c>
      <c r="B115" s="62" t="s">
        <v>235</v>
      </c>
      <c r="C115" s="25" t="s">
        <v>564</v>
      </c>
      <c r="D115" s="72" t="s">
        <v>6</v>
      </c>
      <c r="E115" s="72">
        <v>150</v>
      </c>
      <c r="F115" s="85">
        <v>0.19500000000000001</v>
      </c>
      <c r="G115" s="82">
        <v>5.794999999999999</v>
      </c>
      <c r="H115" s="21">
        <f>IF(ISNUMBER(G115),F115*E115*G115,"")</f>
        <v>169.50374999999997</v>
      </c>
    </row>
    <row r="116" spans="1:8" x14ac:dyDescent="0.25">
      <c r="A116" s="61" t="s">
        <v>236</v>
      </c>
      <c r="B116" s="62" t="s">
        <v>237</v>
      </c>
      <c r="C116" s="25" t="s">
        <v>564</v>
      </c>
      <c r="D116" s="72" t="s">
        <v>7</v>
      </c>
      <c r="E116" s="72">
        <v>658</v>
      </c>
      <c r="F116" s="85">
        <v>0.19500000000000001</v>
      </c>
      <c r="G116" s="82">
        <v>21.2515</v>
      </c>
      <c r="H116" s="21">
        <f>IF(ISNUMBER(G116),F116*E116*G116,"")</f>
        <v>2726.7799650000002</v>
      </c>
    </row>
    <row r="117" spans="1:8" x14ac:dyDescent="0.25">
      <c r="A117" s="61" t="s">
        <v>238</v>
      </c>
      <c r="B117" s="62" t="s">
        <v>239</v>
      </c>
      <c r="C117" s="25" t="s">
        <v>564</v>
      </c>
      <c r="D117" s="72" t="s">
        <v>7</v>
      </c>
      <c r="E117" s="72">
        <v>278</v>
      </c>
      <c r="F117" s="85">
        <v>0.19500000000000001</v>
      </c>
      <c r="G117" s="82">
        <v>27.57</v>
      </c>
      <c r="H117" s="21">
        <f>IF(ISNUMBER(G117),F117*E117*G117,"")</f>
        <v>1494.5697</v>
      </c>
    </row>
    <row r="118" spans="1:8" x14ac:dyDescent="0.25">
      <c r="A118" s="61" t="s">
        <v>240</v>
      </c>
      <c r="B118" s="62" t="s">
        <v>241</v>
      </c>
      <c r="C118" s="25" t="s">
        <v>564</v>
      </c>
      <c r="D118" s="72" t="s">
        <v>7</v>
      </c>
      <c r="E118" s="72">
        <v>1265</v>
      </c>
      <c r="F118" s="85">
        <v>0.19500000000000001</v>
      </c>
      <c r="G118" s="82">
        <v>33.354499999999994</v>
      </c>
      <c r="H118" s="21">
        <f>IF(ISNUMBER(G118),F118*E118*G118,"")</f>
        <v>8227.7212874999987</v>
      </c>
    </row>
    <row r="119" spans="1:8" x14ac:dyDescent="0.25">
      <c r="A119" s="61" t="s">
        <v>242</v>
      </c>
      <c r="B119" s="62" t="s">
        <v>243</v>
      </c>
      <c r="C119" s="25" t="s">
        <v>564</v>
      </c>
      <c r="D119" s="72" t="s">
        <v>7</v>
      </c>
      <c r="E119" s="72">
        <v>607</v>
      </c>
      <c r="F119" s="85">
        <v>0.19500000000000001</v>
      </c>
      <c r="G119" s="82">
        <v>39.82</v>
      </c>
      <c r="H119" s="21">
        <f>IF(ISNUMBER(G119),F119*E119*G119,"")</f>
        <v>4713.2943000000005</v>
      </c>
    </row>
    <row r="120" spans="1:8" x14ac:dyDescent="0.25">
      <c r="A120" s="61" t="s">
        <v>244</v>
      </c>
      <c r="B120" s="62" t="s">
        <v>245</v>
      </c>
      <c r="C120" s="25" t="s">
        <v>564</v>
      </c>
      <c r="D120" s="72" t="s">
        <v>7</v>
      </c>
      <c r="E120" s="72">
        <v>1265</v>
      </c>
      <c r="F120" s="85">
        <v>0.19500000000000001</v>
      </c>
      <c r="G120" s="82">
        <v>41.400999999999996</v>
      </c>
      <c r="H120" s="21">
        <f>IF(ISNUMBER(G120),F120*E120*G120,"")</f>
        <v>10212.591675</v>
      </c>
    </row>
    <row r="121" spans="1:8" x14ac:dyDescent="0.25">
      <c r="A121" s="61" t="s">
        <v>246</v>
      </c>
      <c r="B121" s="62" t="s">
        <v>247</v>
      </c>
      <c r="C121" s="25" t="s">
        <v>564</v>
      </c>
      <c r="D121" s="72" t="s">
        <v>7</v>
      </c>
      <c r="E121" s="72">
        <v>557</v>
      </c>
      <c r="F121" s="85">
        <v>0.19500000000000001</v>
      </c>
      <c r="G121" s="82">
        <v>43.39</v>
      </c>
      <c r="H121" s="21">
        <f>IF(ISNUMBER(G121),F121*E121*G121,"")</f>
        <v>4712.8048500000004</v>
      </c>
    </row>
    <row r="122" spans="1:8" x14ac:dyDescent="0.25">
      <c r="A122" s="61" t="s">
        <v>248</v>
      </c>
      <c r="B122" s="62" t="s">
        <v>249</v>
      </c>
      <c r="C122" s="25" t="s">
        <v>564</v>
      </c>
      <c r="D122" s="72" t="s">
        <v>6</v>
      </c>
      <c r="E122" s="72">
        <v>240</v>
      </c>
      <c r="F122" s="85">
        <v>0.19500000000000001</v>
      </c>
      <c r="G122" s="82">
        <v>9.3515149999999991</v>
      </c>
      <c r="H122" s="21">
        <f>IF(ISNUMBER(G122),F122*E122*G122,"")</f>
        <v>437.65090199999997</v>
      </c>
    </row>
    <row r="123" spans="1:8" x14ac:dyDescent="0.25">
      <c r="A123" s="61" t="s">
        <v>250</v>
      </c>
      <c r="B123" s="62" t="s">
        <v>251</v>
      </c>
      <c r="C123" s="25" t="s">
        <v>564</v>
      </c>
      <c r="D123" s="72" t="s">
        <v>6</v>
      </c>
      <c r="E123" s="72">
        <v>300</v>
      </c>
      <c r="F123" s="85">
        <v>0.19500000000000001</v>
      </c>
      <c r="G123" s="82">
        <v>11.892100000000001</v>
      </c>
      <c r="H123" s="21">
        <f>IF(ISNUMBER(G123),F123*E123*G123,"")</f>
        <v>695.68785000000003</v>
      </c>
    </row>
    <row r="124" spans="1:8" x14ac:dyDescent="0.25">
      <c r="A124" s="61" t="s">
        <v>252</v>
      </c>
      <c r="B124" s="62" t="s">
        <v>253</v>
      </c>
      <c r="C124" s="25" t="s">
        <v>564</v>
      </c>
      <c r="D124" s="72" t="s">
        <v>6</v>
      </c>
      <c r="E124" s="72">
        <v>300</v>
      </c>
      <c r="F124" s="85">
        <v>0.19500000000000001</v>
      </c>
      <c r="G124" s="82">
        <v>13.29753</v>
      </c>
      <c r="H124" s="21">
        <f>IF(ISNUMBER(G124),F124*E124*G124,"")</f>
        <v>777.90550499999995</v>
      </c>
    </row>
    <row r="125" spans="1:8" x14ac:dyDescent="0.25">
      <c r="A125" s="61" t="s">
        <v>254</v>
      </c>
      <c r="B125" s="62" t="s">
        <v>255</v>
      </c>
      <c r="C125" s="25" t="s">
        <v>564</v>
      </c>
      <c r="D125" s="72" t="s">
        <v>6</v>
      </c>
      <c r="E125" s="72">
        <v>240</v>
      </c>
      <c r="F125" s="85">
        <v>0.19500000000000001</v>
      </c>
      <c r="G125" s="82">
        <v>19.621964999999999</v>
      </c>
      <c r="H125" s="21">
        <f>IF(ISNUMBER(G125),F125*E125*G125,"")</f>
        <v>918.30796200000009</v>
      </c>
    </row>
    <row r="126" spans="1:8" x14ac:dyDescent="0.25">
      <c r="A126" s="61" t="s">
        <v>256</v>
      </c>
      <c r="B126" s="62" t="s">
        <v>257</v>
      </c>
      <c r="C126" s="25" t="s">
        <v>564</v>
      </c>
      <c r="D126" s="72" t="s">
        <v>6</v>
      </c>
      <c r="E126" s="72">
        <v>180</v>
      </c>
      <c r="F126" s="85">
        <v>0.19500000000000001</v>
      </c>
      <c r="G126" s="82">
        <v>3.8379049999999997</v>
      </c>
      <c r="H126" s="21">
        <f>IF(ISNUMBER(G126),F126*E126*G126,"")</f>
        <v>134.7104655</v>
      </c>
    </row>
    <row r="127" spans="1:8" x14ac:dyDescent="0.25">
      <c r="A127" s="61" t="s">
        <v>258</v>
      </c>
      <c r="B127" s="62" t="s">
        <v>259</v>
      </c>
      <c r="C127" s="25" t="s">
        <v>564</v>
      </c>
      <c r="D127" s="72" t="s">
        <v>5</v>
      </c>
      <c r="E127" s="72">
        <v>1600</v>
      </c>
      <c r="F127" s="85">
        <v>0.19500000000000001</v>
      </c>
      <c r="G127" s="82">
        <v>9.8040000000000003</v>
      </c>
      <c r="H127" s="21">
        <f>IF(ISNUMBER(G127),F127*E127*G127,"")</f>
        <v>3058.848</v>
      </c>
    </row>
    <row r="128" spans="1:8" x14ac:dyDescent="0.25">
      <c r="A128" s="61" t="s">
        <v>260</v>
      </c>
      <c r="B128" s="62" t="s">
        <v>261</v>
      </c>
      <c r="C128" s="25" t="s">
        <v>564</v>
      </c>
      <c r="D128" s="72" t="s">
        <v>6</v>
      </c>
      <c r="E128" s="72">
        <v>240</v>
      </c>
      <c r="F128" s="85">
        <v>0.19500000000000001</v>
      </c>
      <c r="G128" s="82">
        <v>4.17753</v>
      </c>
      <c r="H128" s="21">
        <f>IF(ISNUMBER(G128),F128*E128*G128,"")</f>
        <v>195.50840400000001</v>
      </c>
    </row>
    <row r="129" spans="1:8" x14ac:dyDescent="0.25">
      <c r="A129" s="61" t="s">
        <v>262</v>
      </c>
      <c r="B129" s="62" t="s">
        <v>263</v>
      </c>
      <c r="C129" s="25" t="s">
        <v>564</v>
      </c>
      <c r="D129" s="72" t="s">
        <v>6</v>
      </c>
      <c r="E129" s="72">
        <v>240</v>
      </c>
      <c r="F129" s="85">
        <v>0.19500000000000001</v>
      </c>
      <c r="G129" s="82">
        <v>6.2994500000000002</v>
      </c>
      <c r="H129" s="21">
        <f>IF(ISNUMBER(G129),F129*E129*G129,"")</f>
        <v>294.81426000000005</v>
      </c>
    </row>
    <row r="130" spans="1:8" x14ac:dyDescent="0.25">
      <c r="A130" s="61" t="s">
        <v>264</v>
      </c>
      <c r="B130" s="62" t="s">
        <v>265</v>
      </c>
      <c r="C130" s="25" t="s">
        <v>564</v>
      </c>
      <c r="D130" s="72" t="s">
        <v>6</v>
      </c>
      <c r="E130" s="72">
        <v>720</v>
      </c>
      <c r="F130" s="85">
        <v>0.19500000000000001</v>
      </c>
      <c r="G130" s="82">
        <v>7.3604100000000008</v>
      </c>
      <c r="H130" s="21">
        <f>IF(ISNUMBER(G130),F130*E130*G130,"")</f>
        <v>1033.4015640000002</v>
      </c>
    </row>
    <row r="131" spans="1:8" x14ac:dyDescent="0.25">
      <c r="A131" s="61" t="s">
        <v>266</v>
      </c>
      <c r="B131" s="62" t="s">
        <v>267</v>
      </c>
      <c r="C131" s="25" t="s">
        <v>564</v>
      </c>
      <c r="D131" s="72" t="s">
        <v>6</v>
      </c>
      <c r="E131" s="72">
        <v>240</v>
      </c>
      <c r="F131" s="85">
        <v>0.19500000000000001</v>
      </c>
      <c r="G131" s="82">
        <v>3.1828799999999999</v>
      </c>
      <c r="H131" s="21">
        <f>IF(ISNUMBER(G131),F131*E131*G131,"")</f>
        <v>148.95878400000001</v>
      </c>
    </row>
    <row r="132" spans="1:8" x14ac:dyDescent="0.25">
      <c r="A132" s="61" t="s">
        <v>268</v>
      </c>
      <c r="B132" s="62" t="s">
        <v>269</v>
      </c>
      <c r="C132" s="25" t="s">
        <v>564</v>
      </c>
      <c r="D132" s="72" t="s">
        <v>6</v>
      </c>
      <c r="E132" s="72">
        <v>240</v>
      </c>
      <c r="F132" s="85">
        <v>0.19500000000000001</v>
      </c>
      <c r="G132" s="82">
        <v>4.7080099999999998</v>
      </c>
      <c r="H132" s="21">
        <f>IF(ISNUMBER(G132),F132*E132*G132,"")</f>
        <v>220.334868</v>
      </c>
    </row>
    <row r="133" spans="1:8" x14ac:dyDescent="0.25">
      <c r="A133" s="61" t="s">
        <v>270</v>
      </c>
      <c r="B133" s="62" t="s">
        <v>271</v>
      </c>
      <c r="C133" s="25" t="s">
        <v>564</v>
      </c>
      <c r="D133" s="72" t="s">
        <v>6</v>
      </c>
      <c r="E133" s="72">
        <v>240</v>
      </c>
      <c r="F133" s="85">
        <v>0.19500000000000001</v>
      </c>
      <c r="G133" s="82">
        <v>2.6524000000000001</v>
      </c>
      <c r="H133" s="21">
        <f>IF(ISNUMBER(G133),F133*E133*G133,"")</f>
        <v>124.13232000000002</v>
      </c>
    </row>
    <row r="134" spans="1:8" x14ac:dyDescent="0.25">
      <c r="A134" s="61" t="s">
        <v>272</v>
      </c>
      <c r="B134" s="62" t="s">
        <v>273</v>
      </c>
      <c r="C134" s="25" t="s">
        <v>564</v>
      </c>
      <c r="D134" s="72" t="s">
        <v>6</v>
      </c>
      <c r="E134" s="72">
        <v>240</v>
      </c>
      <c r="F134" s="85">
        <v>0.19500000000000001</v>
      </c>
      <c r="G134" s="82">
        <v>5.2384900000000005</v>
      </c>
      <c r="H134" s="21">
        <f>IF(ISNUMBER(G134),F134*E134*G134,"")</f>
        <v>245.16133200000004</v>
      </c>
    </row>
    <row r="135" spans="1:8" x14ac:dyDescent="0.25">
      <c r="A135" s="61" t="s">
        <v>274</v>
      </c>
      <c r="B135" s="62" t="s">
        <v>275</v>
      </c>
      <c r="C135" s="25" t="s">
        <v>564</v>
      </c>
      <c r="D135" s="72" t="s">
        <v>6</v>
      </c>
      <c r="E135" s="72">
        <v>240</v>
      </c>
      <c r="F135" s="85">
        <v>0.19500000000000001</v>
      </c>
      <c r="G135" s="82">
        <v>3.6470500000000006</v>
      </c>
      <c r="H135" s="21">
        <f>IF(ISNUMBER(G135),F135*E135*G135,"")</f>
        <v>170.68194000000005</v>
      </c>
    </row>
    <row r="136" spans="1:8" x14ac:dyDescent="0.25">
      <c r="A136" s="61" t="s">
        <v>276</v>
      </c>
      <c r="B136" s="62" t="s">
        <v>277</v>
      </c>
      <c r="C136" s="25" t="s">
        <v>564</v>
      </c>
      <c r="D136" s="72" t="s">
        <v>6</v>
      </c>
      <c r="E136" s="72">
        <v>240</v>
      </c>
      <c r="F136" s="85">
        <v>0.19500000000000001</v>
      </c>
      <c r="G136" s="82">
        <v>5.50373</v>
      </c>
      <c r="H136" s="21">
        <f>IF(ISNUMBER(G136),F136*E136*G136,"")</f>
        <v>257.57456400000001</v>
      </c>
    </row>
    <row r="137" spans="1:8" x14ac:dyDescent="0.25">
      <c r="A137" s="61" t="s">
        <v>278</v>
      </c>
      <c r="B137" s="62" t="s">
        <v>279</v>
      </c>
      <c r="C137" s="25" t="s">
        <v>564</v>
      </c>
      <c r="D137" s="72" t="s">
        <v>6</v>
      </c>
      <c r="E137" s="72">
        <v>60</v>
      </c>
      <c r="F137" s="85">
        <v>0.19500000000000001</v>
      </c>
      <c r="G137" s="82">
        <v>30.65</v>
      </c>
      <c r="H137" s="21">
        <f>IF(ISNUMBER(G137),F137*E137*G137,"")</f>
        <v>358.60500000000002</v>
      </c>
    </row>
    <row r="138" spans="1:8" x14ac:dyDescent="0.25">
      <c r="A138" s="61" t="s">
        <v>280</v>
      </c>
      <c r="B138" s="62" t="s">
        <v>281</v>
      </c>
      <c r="C138" s="25" t="s">
        <v>564</v>
      </c>
      <c r="D138" s="72" t="s">
        <v>6</v>
      </c>
      <c r="E138" s="72">
        <v>180</v>
      </c>
      <c r="F138" s="85">
        <v>0.19500000000000001</v>
      </c>
      <c r="G138" s="82">
        <v>37.270000000000003</v>
      </c>
      <c r="H138" s="21">
        <f>IF(ISNUMBER(G138),F138*E138*G138,"")</f>
        <v>1308.1770000000001</v>
      </c>
    </row>
    <row r="139" spans="1:8" x14ac:dyDescent="0.25">
      <c r="A139" s="61" t="s">
        <v>282</v>
      </c>
      <c r="B139" s="62" t="s">
        <v>283</v>
      </c>
      <c r="C139" s="25" t="s">
        <v>564</v>
      </c>
      <c r="D139" s="72" t="s">
        <v>6</v>
      </c>
      <c r="E139" s="72">
        <v>1800</v>
      </c>
      <c r="F139" s="85">
        <v>0.19500000000000001</v>
      </c>
      <c r="G139" s="82">
        <v>30.18</v>
      </c>
      <c r="H139" s="21">
        <f>IF(ISNUMBER(G139),F139*E139*G139,"")</f>
        <v>10593.18</v>
      </c>
    </row>
    <row r="140" spans="1:8" x14ac:dyDescent="0.25">
      <c r="A140" s="61" t="s">
        <v>284</v>
      </c>
      <c r="B140" s="62" t="s">
        <v>285</v>
      </c>
      <c r="C140" s="25" t="s">
        <v>564</v>
      </c>
      <c r="D140" s="72" t="s">
        <v>6</v>
      </c>
      <c r="E140" s="72">
        <v>2250</v>
      </c>
      <c r="F140" s="85">
        <v>0.19500000000000001</v>
      </c>
      <c r="G140" s="82">
        <v>18.579999999999998</v>
      </c>
      <c r="H140" s="21">
        <f>IF(ISNUMBER(G140),F140*E140*G140,"")</f>
        <v>8151.9749999999995</v>
      </c>
    </row>
    <row r="141" spans="1:8" x14ac:dyDescent="0.25">
      <c r="A141" s="61" t="s">
        <v>286</v>
      </c>
      <c r="B141" s="62" t="s">
        <v>287</v>
      </c>
      <c r="C141" s="25" t="s">
        <v>564</v>
      </c>
      <c r="D141" s="72" t="s">
        <v>6</v>
      </c>
      <c r="E141" s="72">
        <v>900</v>
      </c>
      <c r="F141" s="85">
        <v>0.19500000000000001</v>
      </c>
      <c r="G141" s="82">
        <v>21.01</v>
      </c>
      <c r="H141" s="21">
        <f>IF(ISNUMBER(G141),F141*E141*G141,"")</f>
        <v>3687.2550000000001</v>
      </c>
    </row>
    <row r="142" spans="1:8" x14ac:dyDescent="0.25">
      <c r="A142" s="61" t="s">
        <v>288</v>
      </c>
      <c r="B142" s="62" t="s">
        <v>289</v>
      </c>
      <c r="C142" s="25" t="s">
        <v>564</v>
      </c>
      <c r="D142" s="72" t="s">
        <v>6</v>
      </c>
      <c r="E142" s="72">
        <v>1800</v>
      </c>
      <c r="F142" s="85">
        <v>0.19500000000000001</v>
      </c>
      <c r="G142" s="82">
        <v>13.24</v>
      </c>
      <c r="H142" s="21">
        <f>IF(ISNUMBER(G142),F142*E142*G142,"")</f>
        <v>4647.24</v>
      </c>
    </row>
    <row r="143" spans="1:8" x14ac:dyDescent="0.25">
      <c r="A143" s="61" t="s">
        <v>290</v>
      </c>
      <c r="B143" s="62" t="s">
        <v>291</v>
      </c>
      <c r="C143" s="25" t="s">
        <v>564</v>
      </c>
      <c r="D143" s="72" t="s">
        <v>6</v>
      </c>
      <c r="E143" s="72">
        <v>900</v>
      </c>
      <c r="F143" s="85">
        <v>0.19500000000000001</v>
      </c>
      <c r="G143" s="82">
        <v>17.149999999999999</v>
      </c>
      <c r="H143" s="21">
        <f>IF(ISNUMBER(G143),F143*E143*G143,"")</f>
        <v>3009.8249999999998</v>
      </c>
    </row>
    <row r="144" spans="1:8" x14ac:dyDescent="0.25">
      <c r="A144" s="61" t="s">
        <v>292</v>
      </c>
      <c r="B144" s="62" t="s">
        <v>293</v>
      </c>
      <c r="C144" s="25" t="s">
        <v>564</v>
      </c>
      <c r="D144" s="72" t="s">
        <v>6</v>
      </c>
      <c r="E144" s="72">
        <v>900</v>
      </c>
      <c r="F144" s="85">
        <v>0.19500000000000001</v>
      </c>
      <c r="G144" s="82">
        <v>12.94</v>
      </c>
      <c r="H144" s="21">
        <f>IF(ISNUMBER(G144),F144*E144*G144,"")</f>
        <v>2270.9699999999998</v>
      </c>
    </row>
    <row r="145" spans="1:8" x14ac:dyDescent="0.25">
      <c r="A145" s="61" t="s">
        <v>294</v>
      </c>
      <c r="B145" s="62" t="s">
        <v>295</v>
      </c>
      <c r="C145" s="25" t="s">
        <v>564</v>
      </c>
      <c r="D145" s="72" t="s">
        <v>6</v>
      </c>
      <c r="E145" s="72">
        <v>1800</v>
      </c>
      <c r="F145" s="85">
        <v>0.19500000000000001</v>
      </c>
      <c r="G145" s="82">
        <v>20.350000000000001</v>
      </c>
      <c r="H145" s="21">
        <f>IF(ISNUMBER(G145),F145*E145*G145,"")</f>
        <v>7142.85</v>
      </c>
    </row>
    <row r="146" spans="1:8" x14ac:dyDescent="0.25">
      <c r="A146" s="61" t="s">
        <v>296</v>
      </c>
      <c r="B146" s="62" t="s">
        <v>297</v>
      </c>
      <c r="C146" s="25" t="s">
        <v>564</v>
      </c>
      <c r="D146" s="72" t="s">
        <v>6</v>
      </c>
      <c r="E146" s="72">
        <v>900</v>
      </c>
      <c r="F146" s="85">
        <v>0.19500000000000001</v>
      </c>
      <c r="G146" s="82">
        <v>21.67</v>
      </c>
      <c r="H146" s="21">
        <f>IF(ISNUMBER(G146),F146*E146*G146,"")</f>
        <v>3803.0850000000005</v>
      </c>
    </row>
    <row r="147" spans="1:8" x14ac:dyDescent="0.25">
      <c r="A147" s="61" t="s">
        <v>298</v>
      </c>
      <c r="B147" s="62" t="s">
        <v>299</v>
      </c>
      <c r="C147" s="25" t="s">
        <v>564</v>
      </c>
      <c r="D147" s="72" t="s">
        <v>6</v>
      </c>
      <c r="E147" s="72">
        <v>1800</v>
      </c>
      <c r="F147" s="85">
        <v>0.19500000000000001</v>
      </c>
      <c r="G147" s="82">
        <v>24.87</v>
      </c>
      <c r="H147" s="21">
        <f>IF(ISNUMBER(G147),F147*E147*G147,"")</f>
        <v>8729.3700000000008</v>
      </c>
    </row>
    <row r="148" spans="1:8" x14ac:dyDescent="0.25">
      <c r="A148" s="61" t="s">
        <v>300</v>
      </c>
      <c r="B148" s="62" t="s">
        <v>301</v>
      </c>
      <c r="C148" s="25" t="s">
        <v>564</v>
      </c>
      <c r="D148" s="72" t="s">
        <v>6</v>
      </c>
      <c r="E148" s="72">
        <v>1800</v>
      </c>
      <c r="F148" s="85">
        <v>0.19500000000000001</v>
      </c>
      <c r="G148" s="82">
        <v>19.63</v>
      </c>
      <c r="H148" s="21">
        <f>IF(ISNUMBER(G148),F148*E148*G148,"")</f>
        <v>6890.1299999999992</v>
      </c>
    </row>
    <row r="149" spans="1:8" x14ac:dyDescent="0.25">
      <c r="A149" s="61" t="s">
        <v>302</v>
      </c>
      <c r="B149" s="62" t="s">
        <v>303</v>
      </c>
      <c r="C149" s="25" t="s">
        <v>564</v>
      </c>
      <c r="D149" s="72" t="s">
        <v>6</v>
      </c>
      <c r="E149" s="72">
        <v>1800</v>
      </c>
      <c r="F149" s="85">
        <v>0.19500000000000001</v>
      </c>
      <c r="G149" s="82">
        <v>17.66</v>
      </c>
      <c r="H149" s="21">
        <f>IF(ISNUMBER(G149),F149*E149*G149,"")</f>
        <v>6198.66</v>
      </c>
    </row>
    <row r="150" spans="1:8" x14ac:dyDescent="0.25">
      <c r="A150" s="61" t="s">
        <v>304</v>
      </c>
      <c r="B150" s="62" t="s">
        <v>305</v>
      </c>
      <c r="C150" s="25" t="s">
        <v>564</v>
      </c>
      <c r="D150" s="72" t="s">
        <v>6</v>
      </c>
      <c r="E150" s="72">
        <v>900</v>
      </c>
      <c r="F150" s="85">
        <v>0.19500000000000001</v>
      </c>
      <c r="G150" s="82">
        <v>18.329999999999998</v>
      </c>
      <c r="H150" s="21">
        <f>IF(ISNUMBER(G150),F150*E150*G150,"")</f>
        <v>3216.9149999999995</v>
      </c>
    </row>
    <row r="151" spans="1:8" x14ac:dyDescent="0.25">
      <c r="A151" s="61" t="s">
        <v>306</v>
      </c>
      <c r="B151" s="62" t="s">
        <v>307</v>
      </c>
      <c r="C151" s="25" t="s">
        <v>564</v>
      </c>
      <c r="D151" s="72" t="s">
        <v>6</v>
      </c>
      <c r="E151" s="72">
        <v>900</v>
      </c>
      <c r="F151" s="85">
        <v>0.19500000000000001</v>
      </c>
      <c r="G151" s="82">
        <v>11.35</v>
      </c>
      <c r="H151" s="21">
        <f>IF(ISNUMBER(G151),F151*E151*G151,"")</f>
        <v>1991.925</v>
      </c>
    </row>
    <row r="152" spans="1:8" x14ac:dyDescent="0.25">
      <c r="A152" s="61" t="s">
        <v>308</v>
      </c>
      <c r="B152" s="62" t="s">
        <v>309</v>
      </c>
      <c r="C152" s="25" t="s">
        <v>564</v>
      </c>
      <c r="D152" s="72" t="s">
        <v>6</v>
      </c>
      <c r="E152" s="72">
        <v>900</v>
      </c>
      <c r="F152" s="85">
        <v>0.19500000000000001</v>
      </c>
      <c r="G152" s="82">
        <v>25.39</v>
      </c>
      <c r="H152" s="21">
        <f>IF(ISNUMBER(G152),F152*E152*G152,"")</f>
        <v>4455.9449999999997</v>
      </c>
    </row>
    <row r="153" spans="1:8" x14ac:dyDescent="0.25">
      <c r="A153" s="61" t="s">
        <v>310</v>
      </c>
      <c r="B153" s="62" t="s">
        <v>311</v>
      </c>
      <c r="C153" s="25" t="s">
        <v>564</v>
      </c>
      <c r="D153" s="72" t="s">
        <v>6</v>
      </c>
      <c r="E153" s="72">
        <v>3600</v>
      </c>
      <c r="F153" s="85">
        <v>0.19500000000000001</v>
      </c>
      <c r="G153" s="82">
        <v>16.190000000000001</v>
      </c>
      <c r="H153" s="21">
        <f>IF(ISNUMBER(G153),F153*E153*G153,"")</f>
        <v>11365.380000000001</v>
      </c>
    </row>
    <row r="154" spans="1:8" x14ac:dyDescent="0.25">
      <c r="A154" s="61" t="s">
        <v>312</v>
      </c>
      <c r="B154" s="62" t="s">
        <v>313</v>
      </c>
      <c r="C154" s="25" t="s">
        <v>564</v>
      </c>
      <c r="D154" s="72" t="s">
        <v>6</v>
      </c>
      <c r="E154" s="72">
        <v>900</v>
      </c>
      <c r="F154" s="85">
        <v>0.19500000000000001</v>
      </c>
      <c r="G154" s="82">
        <v>14.85</v>
      </c>
      <c r="H154" s="21">
        <f>IF(ISNUMBER(G154),F154*E154*G154,"")</f>
        <v>2606.1749999999997</v>
      </c>
    </row>
    <row r="155" spans="1:8" x14ac:dyDescent="0.25">
      <c r="A155" s="61" t="s">
        <v>314</v>
      </c>
      <c r="B155" s="62" t="s">
        <v>315</v>
      </c>
      <c r="C155" s="25" t="s">
        <v>564</v>
      </c>
      <c r="D155" s="72" t="s">
        <v>6</v>
      </c>
      <c r="E155" s="72">
        <v>1800</v>
      </c>
      <c r="F155" s="85">
        <v>0.19500000000000001</v>
      </c>
      <c r="G155" s="82">
        <v>10.49</v>
      </c>
      <c r="H155" s="21">
        <f>IF(ISNUMBER(G155),F155*E155*G155,"")</f>
        <v>3681.9900000000002</v>
      </c>
    </row>
    <row r="156" spans="1:8" x14ac:dyDescent="0.25">
      <c r="A156" s="61" t="s">
        <v>316</v>
      </c>
      <c r="B156" s="62" t="s">
        <v>317</v>
      </c>
      <c r="C156" s="25" t="s">
        <v>564</v>
      </c>
      <c r="D156" s="72" t="s">
        <v>6</v>
      </c>
      <c r="E156" s="72">
        <v>900</v>
      </c>
      <c r="F156" s="85">
        <v>0.19500000000000001</v>
      </c>
      <c r="G156" s="82">
        <v>23.95</v>
      </c>
      <c r="H156" s="21">
        <f>IF(ISNUMBER(G156),F156*E156*G156,"")</f>
        <v>4203.2249999999995</v>
      </c>
    </row>
    <row r="157" spans="1:8" x14ac:dyDescent="0.25">
      <c r="A157" s="61" t="s">
        <v>318</v>
      </c>
      <c r="B157" s="62" t="s">
        <v>319</v>
      </c>
      <c r="C157" s="25" t="s">
        <v>564</v>
      </c>
      <c r="D157" s="72" t="s">
        <v>6</v>
      </c>
      <c r="E157" s="72">
        <v>900</v>
      </c>
      <c r="F157" s="85">
        <v>0.19500000000000001</v>
      </c>
      <c r="G157" s="82">
        <v>19.96</v>
      </c>
      <c r="H157" s="21">
        <f>IF(ISNUMBER(G157),F157*E157*G157,"")</f>
        <v>3502.98</v>
      </c>
    </row>
    <row r="158" spans="1:8" x14ac:dyDescent="0.25">
      <c r="A158" s="61" t="s">
        <v>320</v>
      </c>
      <c r="B158" s="62" t="s">
        <v>321</v>
      </c>
      <c r="C158" s="25" t="s">
        <v>564</v>
      </c>
      <c r="D158" s="72" t="s">
        <v>6</v>
      </c>
      <c r="E158" s="72">
        <v>900</v>
      </c>
      <c r="F158" s="85">
        <v>0.19500000000000001</v>
      </c>
      <c r="G158" s="82">
        <v>18.329999999999998</v>
      </c>
      <c r="H158" s="21">
        <f>IF(ISNUMBER(G158),F158*E158*G158,"")</f>
        <v>3216.9149999999995</v>
      </c>
    </row>
    <row r="159" spans="1:8" x14ac:dyDescent="0.25">
      <c r="A159" s="61" t="s">
        <v>322</v>
      </c>
      <c r="B159" s="62" t="s">
        <v>323</v>
      </c>
      <c r="C159" s="25" t="s">
        <v>564</v>
      </c>
      <c r="D159" s="72" t="s">
        <v>6</v>
      </c>
      <c r="E159" s="72">
        <v>900</v>
      </c>
      <c r="F159" s="85">
        <v>0.19500000000000001</v>
      </c>
      <c r="G159" s="82">
        <v>8.42</v>
      </c>
      <c r="H159" s="21">
        <f>IF(ISNUMBER(G159),F159*E159*G159,"")</f>
        <v>1477.71</v>
      </c>
    </row>
    <row r="160" spans="1:8" x14ac:dyDescent="0.25">
      <c r="A160" s="61" t="s">
        <v>324</v>
      </c>
      <c r="B160" s="62" t="s">
        <v>325</v>
      </c>
      <c r="C160" s="25" t="s">
        <v>564</v>
      </c>
      <c r="D160" s="72" t="s">
        <v>4</v>
      </c>
      <c r="E160" s="72">
        <v>30</v>
      </c>
      <c r="F160" s="85">
        <v>0.19500000000000001</v>
      </c>
      <c r="G160" s="82">
        <v>1378.22</v>
      </c>
      <c r="H160" s="21">
        <f>IF(ISNUMBER(G160),F160*E160*G160,"")</f>
        <v>8062.5870000000004</v>
      </c>
    </row>
    <row r="161" spans="1:8" x14ac:dyDescent="0.25">
      <c r="A161" s="61" t="s">
        <v>326</v>
      </c>
      <c r="B161" s="62" t="s">
        <v>327</v>
      </c>
      <c r="C161" s="25" t="s">
        <v>564</v>
      </c>
      <c r="D161" s="72" t="s">
        <v>4</v>
      </c>
      <c r="E161" s="72">
        <v>30</v>
      </c>
      <c r="F161" s="85">
        <v>0.19500000000000001</v>
      </c>
      <c r="G161" s="82">
        <v>1047.98</v>
      </c>
      <c r="H161" s="21">
        <f>IF(ISNUMBER(G161),F161*E161*G161,"")</f>
        <v>6130.6830000000009</v>
      </c>
    </row>
    <row r="162" spans="1:8" x14ac:dyDescent="0.25">
      <c r="A162" s="61" t="s">
        <v>328</v>
      </c>
      <c r="B162" s="62" t="s">
        <v>329</v>
      </c>
      <c r="C162" s="25" t="s">
        <v>564</v>
      </c>
      <c r="D162" s="72" t="s">
        <v>6</v>
      </c>
      <c r="E162" s="72">
        <v>180</v>
      </c>
      <c r="F162" s="85">
        <v>0.19500000000000001</v>
      </c>
      <c r="G162" s="82">
        <v>7.82</v>
      </c>
      <c r="H162" s="21">
        <f>IF(ISNUMBER(G162),F162*E162*G162,"")</f>
        <v>274.48200000000003</v>
      </c>
    </row>
    <row r="163" spans="1:8" x14ac:dyDescent="0.25">
      <c r="A163" s="61" t="s">
        <v>330</v>
      </c>
      <c r="B163" s="62" t="s">
        <v>331</v>
      </c>
      <c r="C163" s="25" t="s">
        <v>564</v>
      </c>
      <c r="D163" s="72" t="s">
        <v>6</v>
      </c>
      <c r="E163" s="72">
        <v>180</v>
      </c>
      <c r="F163" s="85">
        <v>0.19500000000000001</v>
      </c>
      <c r="G163" s="82">
        <v>2.31</v>
      </c>
      <c r="H163" s="21">
        <f>IF(ISNUMBER(G163),F163*E163*G163,"")</f>
        <v>81.081000000000003</v>
      </c>
    </row>
    <row r="164" spans="1:8" x14ac:dyDescent="0.25">
      <c r="A164" s="61" t="s">
        <v>332</v>
      </c>
      <c r="B164" s="62" t="s">
        <v>333</v>
      </c>
      <c r="C164" s="25" t="s">
        <v>564</v>
      </c>
      <c r="D164" s="72" t="s">
        <v>6</v>
      </c>
      <c r="E164" s="72">
        <v>180</v>
      </c>
      <c r="F164" s="85">
        <v>0.19500000000000001</v>
      </c>
      <c r="G164" s="82">
        <v>4.96</v>
      </c>
      <c r="H164" s="21">
        <f>IF(ISNUMBER(G164),F164*E164*G164,"")</f>
        <v>174.096</v>
      </c>
    </row>
    <row r="165" spans="1:8" x14ac:dyDescent="0.25">
      <c r="A165" s="61" t="s">
        <v>334</v>
      </c>
      <c r="B165" s="62" t="s">
        <v>335</v>
      </c>
      <c r="C165" s="25" t="s">
        <v>564</v>
      </c>
      <c r="D165" s="72" t="s">
        <v>6</v>
      </c>
      <c r="E165" s="72">
        <v>180</v>
      </c>
      <c r="F165" s="85">
        <v>0.19500000000000001</v>
      </c>
      <c r="G165" s="82">
        <v>10.7</v>
      </c>
      <c r="H165" s="21">
        <f>IF(ISNUMBER(G165),F165*E165*G165,"")</f>
        <v>375.57</v>
      </c>
    </row>
    <row r="166" spans="1:8" hidden="1" x14ac:dyDescent="0.25">
      <c r="A166" s="28" t="s">
        <v>336</v>
      </c>
      <c r="B166" s="36" t="s">
        <v>337</v>
      </c>
      <c r="C166" s="25" t="s">
        <v>564</v>
      </c>
      <c r="D166" s="10" t="s">
        <v>6</v>
      </c>
      <c r="E166" s="10">
        <v>0</v>
      </c>
      <c r="F166" s="10">
        <v>0.2</v>
      </c>
      <c r="G166" s="20">
        <v>6.53</v>
      </c>
      <c r="H166" s="21">
        <f>IF(ISNUMBER(G166),F166*E166*G166,"")</f>
        <v>0</v>
      </c>
    </row>
    <row r="167" spans="1:8" x14ac:dyDescent="0.25">
      <c r="A167" s="61" t="s">
        <v>338</v>
      </c>
      <c r="B167" s="62" t="s">
        <v>339</v>
      </c>
      <c r="C167" s="25" t="s">
        <v>564</v>
      </c>
      <c r="D167" s="72" t="s">
        <v>6</v>
      </c>
      <c r="E167" s="72">
        <v>180</v>
      </c>
      <c r="F167" s="85">
        <v>0.19500000000000001</v>
      </c>
      <c r="G167" s="82">
        <v>6.06</v>
      </c>
      <c r="H167" s="21">
        <f>IF(ISNUMBER(G167),F167*E167*G167,"")</f>
        <v>212.70599999999999</v>
      </c>
    </row>
    <row r="168" spans="1:8" x14ac:dyDescent="0.25">
      <c r="A168" s="61" t="s">
        <v>340</v>
      </c>
      <c r="B168" s="62" t="s">
        <v>341</v>
      </c>
      <c r="C168" s="25" t="s">
        <v>564</v>
      </c>
      <c r="D168" s="72" t="s">
        <v>6</v>
      </c>
      <c r="E168" s="72">
        <v>120</v>
      </c>
      <c r="F168" s="85">
        <v>0.19500000000000001</v>
      </c>
      <c r="G168" s="82">
        <v>105.44</v>
      </c>
      <c r="H168" s="21">
        <f>IF(ISNUMBER(G168),F168*E168*G168,"")</f>
        <v>2467.2960000000003</v>
      </c>
    </row>
    <row r="169" spans="1:8" x14ac:dyDescent="0.25">
      <c r="A169" s="61" t="s">
        <v>342</v>
      </c>
      <c r="B169" s="62" t="s">
        <v>343</v>
      </c>
      <c r="C169" s="25" t="s">
        <v>564</v>
      </c>
      <c r="D169" s="72" t="s">
        <v>6</v>
      </c>
      <c r="E169" s="72">
        <v>1200</v>
      </c>
      <c r="F169" s="85">
        <v>0.19500000000000001</v>
      </c>
      <c r="G169" s="82">
        <v>11.33</v>
      </c>
      <c r="H169" s="21">
        <f>IF(ISNUMBER(G169),F169*E169*G169,"")</f>
        <v>2651.22</v>
      </c>
    </row>
    <row r="170" spans="1:8" x14ac:dyDescent="0.25">
      <c r="A170" s="61" t="s">
        <v>344</v>
      </c>
      <c r="B170" s="62" t="s">
        <v>345</v>
      </c>
      <c r="C170" s="25" t="s">
        <v>564</v>
      </c>
      <c r="D170" s="72" t="s">
        <v>6</v>
      </c>
      <c r="E170" s="72">
        <v>1200</v>
      </c>
      <c r="F170" s="85">
        <v>0.19500000000000001</v>
      </c>
      <c r="G170" s="82">
        <v>18.88</v>
      </c>
      <c r="H170" s="21">
        <f>IF(ISNUMBER(G170),F170*E170*G170,"")</f>
        <v>4417.92</v>
      </c>
    </row>
    <row r="171" spans="1:8" x14ac:dyDescent="0.25">
      <c r="A171" s="61" t="s">
        <v>346</v>
      </c>
      <c r="B171" s="62" t="s">
        <v>347</v>
      </c>
      <c r="C171" s="25" t="s">
        <v>564</v>
      </c>
      <c r="D171" s="72" t="s">
        <v>6</v>
      </c>
      <c r="E171" s="72">
        <v>1200</v>
      </c>
      <c r="F171" s="85">
        <v>0.19500000000000001</v>
      </c>
      <c r="G171" s="82">
        <v>15.31</v>
      </c>
      <c r="H171" s="21">
        <f>IF(ISNUMBER(G171),F171*E171*G171,"")</f>
        <v>3582.54</v>
      </c>
    </row>
    <row r="172" spans="1:8" x14ac:dyDescent="0.25">
      <c r="A172" s="61" t="s">
        <v>348</v>
      </c>
      <c r="B172" s="62" t="s">
        <v>349</v>
      </c>
      <c r="C172" s="25" t="s">
        <v>564</v>
      </c>
      <c r="D172" s="72" t="s">
        <v>6</v>
      </c>
      <c r="E172" s="72">
        <v>1200</v>
      </c>
      <c r="F172" s="85">
        <v>0.19500000000000001</v>
      </c>
      <c r="G172" s="82">
        <v>25.06</v>
      </c>
      <c r="H172" s="21">
        <f>IF(ISNUMBER(G172),F172*E172*G172,"")</f>
        <v>5864.04</v>
      </c>
    </row>
    <row r="173" spans="1:8" x14ac:dyDescent="0.25">
      <c r="A173" s="61" t="s">
        <v>350</v>
      </c>
      <c r="B173" s="62" t="s">
        <v>351</v>
      </c>
      <c r="C173" s="25" t="s">
        <v>564</v>
      </c>
      <c r="D173" s="72" t="s">
        <v>6</v>
      </c>
      <c r="E173" s="72">
        <v>600</v>
      </c>
      <c r="F173" s="85">
        <v>0.19500000000000001</v>
      </c>
      <c r="G173" s="82">
        <v>5.55</v>
      </c>
      <c r="H173" s="21">
        <f>IF(ISNUMBER(G173),F173*E173*G173,"")</f>
        <v>649.35</v>
      </c>
    </row>
    <row r="174" spans="1:8" x14ac:dyDescent="0.25">
      <c r="A174" s="61" t="s">
        <v>352</v>
      </c>
      <c r="B174" s="62" t="s">
        <v>353</v>
      </c>
      <c r="C174" s="25" t="s">
        <v>564</v>
      </c>
      <c r="D174" s="72" t="s">
        <v>6</v>
      </c>
      <c r="E174" s="72">
        <v>660</v>
      </c>
      <c r="F174" s="85">
        <v>0.19500000000000001</v>
      </c>
      <c r="G174" s="82">
        <v>10.76</v>
      </c>
      <c r="H174" s="21">
        <f>IF(ISNUMBER(G174),F174*E174*G174,"")</f>
        <v>1384.8120000000001</v>
      </c>
    </row>
    <row r="175" spans="1:8" x14ac:dyDescent="0.25">
      <c r="A175" s="61" t="s">
        <v>354</v>
      </c>
      <c r="B175" s="62" t="s">
        <v>355</v>
      </c>
      <c r="C175" s="25" t="s">
        <v>564</v>
      </c>
      <c r="D175" s="72" t="s">
        <v>6</v>
      </c>
      <c r="E175" s="72">
        <v>360</v>
      </c>
      <c r="F175" s="85">
        <v>0.19500000000000001</v>
      </c>
      <c r="G175" s="82">
        <v>22</v>
      </c>
      <c r="H175" s="21">
        <f>IF(ISNUMBER(G175),F175*E175*G175,"")</f>
        <v>1544.4</v>
      </c>
    </row>
    <row r="176" spans="1:8" x14ac:dyDescent="0.25">
      <c r="A176" s="61" t="s">
        <v>356</v>
      </c>
      <c r="B176" s="62" t="s">
        <v>357</v>
      </c>
      <c r="C176" s="25" t="s">
        <v>564</v>
      </c>
      <c r="D176" s="72" t="s">
        <v>6</v>
      </c>
      <c r="E176" s="72">
        <v>300</v>
      </c>
      <c r="F176" s="85">
        <v>0.19500000000000001</v>
      </c>
      <c r="G176" s="82">
        <v>11.06</v>
      </c>
      <c r="H176" s="21">
        <f>IF(ISNUMBER(G176),F176*E176*G176,"")</f>
        <v>647.01</v>
      </c>
    </row>
    <row r="177" spans="1:8" x14ac:dyDescent="0.25">
      <c r="A177" s="61" t="s">
        <v>358</v>
      </c>
      <c r="B177" s="62" t="s">
        <v>359</v>
      </c>
      <c r="C177" s="25" t="s">
        <v>564</v>
      </c>
      <c r="D177" s="72" t="s">
        <v>6</v>
      </c>
      <c r="E177" s="72">
        <v>1140</v>
      </c>
      <c r="F177" s="85">
        <v>0.19500000000000001</v>
      </c>
      <c r="G177" s="82">
        <v>14.48</v>
      </c>
      <c r="H177" s="21">
        <f>IF(ISNUMBER(G177),F177*E177*G177,"")</f>
        <v>3218.9040000000005</v>
      </c>
    </row>
    <row r="178" spans="1:8" x14ac:dyDescent="0.25">
      <c r="A178" s="61" t="s">
        <v>360</v>
      </c>
      <c r="B178" s="62" t="s">
        <v>361</v>
      </c>
      <c r="C178" s="25" t="s">
        <v>564</v>
      </c>
      <c r="D178" s="72" t="s">
        <v>7</v>
      </c>
      <c r="E178" s="72">
        <v>500</v>
      </c>
      <c r="F178" s="85">
        <v>0.19500000000000001</v>
      </c>
      <c r="G178" s="82">
        <v>3.7524999999999999</v>
      </c>
      <c r="H178" s="21">
        <f>IF(ISNUMBER(G178),F178*E178*G178,"")</f>
        <v>365.86874999999998</v>
      </c>
    </row>
    <row r="179" spans="1:8" x14ac:dyDescent="0.25">
      <c r="A179" s="61" t="s">
        <v>362</v>
      </c>
      <c r="B179" s="62" t="s">
        <v>363</v>
      </c>
      <c r="C179" s="25" t="s">
        <v>564</v>
      </c>
      <c r="D179" s="72" t="s">
        <v>7</v>
      </c>
      <c r="E179" s="72">
        <v>500</v>
      </c>
      <c r="F179" s="85">
        <v>0.19500000000000001</v>
      </c>
      <c r="G179" s="82">
        <v>3.43</v>
      </c>
      <c r="H179" s="21">
        <f>IF(ISNUMBER(G179),F179*E179*G179,"")</f>
        <v>334.42500000000001</v>
      </c>
    </row>
    <row r="180" spans="1:8" x14ac:dyDescent="0.25">
      <c r="A180" s="61" t="s">
        <v>364</v>
      </c>
      <c r="B180" s="62" t="s">
        <v>365</v>
      </c>
      <c r="C180" s="25" t="s">
        <v>564</v>
      </c>
      <c r="D180" s="72" t="s">
        <v>5</v>
      </c>
      <c r="E180" s="72">
        <v>500</v>
      </c>
      <c r="F180" s="85">
        <v>0.19500000000000001</v>
      </c>
      <c r="G180" s="82">
        <v>18.733999999999998</v>
      </c>
      <c r="H180" s="21">
        <f>IF(ISNUMBER(G180),F180*E180*G180,"")</f>
        <v>1826.5649999999998</v>
      </c>
    </row>
    <row r="181" spans="1:8" x14ac:dyDescent="0.25">
      <c r="A181" s="61" t="s">
        <v>366</v>
      </c>
      <c r="B181" s="62" t="s">
        <v>367</v>
      </c>
      <c r="C181" s="25" t="s">
        <v>564</v>
      </c>
      <c r="D181" s="72" t="s">
        <v>5</v>
      </c>
      <c r="E181" s="72">
        <v>500</v>
      </c>
      <c r="F181" s="85">
        <v>0.19500000000000001</v>
      </c>
      <c r="G181" s="82">
        <v>32.47</v>
      </c>
      <c r="H181" s="21">
        <f>IF(ISNUMBER(G181),F181*E181*G181,"")</f>
        <v>3165.8249999999998</v>
      </c>
    </row>
    <row r="182" spans="1:8" x14ac:dyDescent="0.25">
      <c r="A182" s="61" t="s">
        <v>368</v>
      </c>
      <c r="B182" s="62" t="s">
        <v>369</v>
      </c>
      <c r="C182" s="25" t="s">
        <v>564</v>
      </c>
      <c r="D182" s="72" t="s">
        <v>7</v>
      </c>
      <c r="E182" s="72">
        <v>270</v>
      </c>
      <c r="F182" s="85">
        <v>0.19500000000000001</v>
      </c>
      <c r="G182" s="82">
        <v>26.704499999999999</v>
      </c>
      <c r="H182" s="21">
        <f>IF(ISNUMBER(G182),F182*E182*G182,"")</f>
        <v>1405.991925</v>
      </c>
    </row>
    <row r="183" spans="1:8" x14ac:dyDescent="0.25">
      <c r="A183" s="61" t="s">
        <v>370</v>
      </c>
      <c r="B183" s="62" t="s">
        <v>371</v>
      </c>
      <c r="C183" s="25" t="s">
        <v>564</v>
      </c>
      <c r="D183" s="72" t="s">
        <v>4</v>
      </c>
      <c r="E183" s="72">
        <v>167</v>
      </c>
      <c r="F183" s="85">
        <v>0.19500000000000001</v>
      </c>
      <c r="G183" s="82">
        <v>11.491199999999999</v>
      </c>
      <c r="H183" s="21">
        <f>IF(ISNUMBER(G183),F183*E183*G183,"")</f>
        <v>374.21092799999997</v>
      </c>
    </row>
    <row r="184" spans="1:8" x14ac:dyDescent="0.25">
      <c r="A184" s="61" t="s">
        <v>12</v>
      </c>
      <c r="B184" s="62" t="s">
        <v>372</v>
      </c>
      <c r="C184" s="25" t="s">
        <v>564</v>
      </c>
      <c r="D184" s="72" t="s">
        <v>5</v>
      </c>
      <c r="E184" s="72">
        <v>20</v>
      </c>
      <c r="F184" s="85">
        <v>0.19500000000000001</v>
      </c>
      <c r="G184" s="82">
        <v>38.579499999999996</v>
      </c>
      <c r="H184" s="21">
        <f>IF(ISNUMBER(G184),F184*E184*G184,"")</f>
        <v>150.46005</v>
      </c>
    </row>
    <row r="185" spans="1:8" x14ac:dyDescent="0.25">
      <c r="A185" s="61" t="s">
        <v>373</v>
      </c>
      <c r="B185" s="62" t="s">
        <v>374</v>
      </c>
      <c r="C185" s="25" t="s">
        <v>564</v>
      </c>
      <c r="D185" s="72" t="s">
        <v>4</v>
      </c>
      <c r="E185" s="72">
        <v>600</v>
      </c>
      <c r="F185" s="85">
        <v>0.19500000000000001</v>
      </c>
      <c r="G185" s="82">
        <v>16.491999999999997</v>
      </c>
      <c r="H185" s="21">
        <f>IF(ISNUMBER(G185),F185*E185*G185,"")</f>
        <v>1929.5639999999996</v>
      </c>
    </row>
    <row r="186" spans="1:8" x14ac:dyDescent="0.25">
      <c r="A186" s="61" t="s">
        <v>375</v>
      </c>
      <c r="B186" s="62" t="s">
        <v>376</v>
      </c>
      <c r="C186" s="25" t="s">
        <v>564</v>
      </c>
      <c r="D186" s="72" t="s">
        <v>6</v>
      </c>
      <c r="E186" s="72">
        <v>5000</v>
      </c>
      <c r="F186" s="85">
        <v>0.19500000000000001</v>
      </c>
      <c r="G186" s="82">
        <v>7.38</v>
      </c>
      <c r="H186" s="21">
        <f>IF(ISNUMBER(G186),F186*E186*G186,"")</f>
        <v>7195.5</v>
      </c>
    </row>
    <row r="187" spans="1:8" x14ac:dyDescent="0.25">
      <c r="A187" s="61" t="s">
        <v>377</v>
      </c>
      <c r="B187" s="62" t="s">
        <v>378</v>
      </c>
      <c r="C187" s="25" t="s">
        <v>564</v>
      </c>
      <c r="D187" s="72" t="s">
        <v>6</v>
      </c>
      <c r="E187" s="72">
        <v>400</v>
      </c>
      <c r="F187" s="85">
        <v>0.19500000000000001</v>
      </c>
      <c r="G187" s="82">
        <v>7.8</v>
      </c>
      <c r="H187" s="21">
        <f>IF(ISNUMBER(G187),F187*E187*G187,"")</f>
        <v>608.4</v>
      </c>
    </row>
    <row r="188" spans="1:8" x14ac:dyDescent="0.25">
      <c r="A188" s="61" t="s">
        <v>379</v>
      </c>
      <c r="B188" s="62" t="s">
        <v>380</v>
      </c>
      <c r="C188" s="25" t="s">
        <v>564</v>
      </c>
      <c r="D188" s="72" t="s">
        <v>7</v>
      </c>
      <c r="E188" s="72">
        <v>1500</v>
      </c>
      <c r="F188" s="85">
        <v>0.19500000000000001</v>
      </c>
      <c r="G188" s="82">
        <v>1.0069999999999999</v>
      </c>
      <c r="H188" s="21">
        <f>IF(ISNUMBER(G188),F188*E188*G188,"")</f>
        <v>294.54749999999996</v>
      </c>
    </row>
    <row r="189" spans="1:8" x14ac:dyDescent="0.25">
      <c r="A189" s="61" t="s">
        <v>550</v>
      </c>
      <c r="B189" s="62" t="s">
        <v>551</v>
      </c>
      <c r="C189" s="25" t="s">
        <v>564</v>
      </c>
      <c r="D189" s="72" t="s">
        <v>6</v>
      </c>
      <c r="E189" s="72">
        <v>60</v>
      </c>
      <c r="F189" s="85">
        <v>0.19500000000000001</v>
      </c>
      <c r="G189" s="82">
        <v>11.63</v>
      </c>
      <c r="H189" s="21">
        <f>IF(ISNUMBER(G189),F189*E189*G189,"")</f>
        <v>136.07100000000003</v>
      </c>
    </row>
    <row r="190" spans="1:8" x14ac:dyDescent="0.25">
      <c r="A190" s="61" t="s">
        <v>552</v>
      </c>
      <c r="B190" s="62" t="s">
        <v>575</v>
      </c>
      <c r="C190" s="25" t="s">
        <v>564</v>
      </c>
      <c r="D190" s="72" t="s">
        <v>7</v>
      </c>
      <c r="E190" s="72">
        <v>280</v>
      </c>
      <c r="F190" s="85">
        <v>0.19500000000000001</v>
      </c>
      <c r="G190" s="82">
        <v>36.880000000000003</v>
      </c>
      <c r="H190" s="21">
        <f>IF(ISNUMBER(G190),F190*E190*G190,"")</f>
        <v>2013.6480000000001</v>
      </c>
    </row>
    <row r="191" spans="1:8" hidden="1" x14ac:dyDescent="0.25">
      <c r="A191" s="28" t="s">
        <v>553</v>
      </c>
      <c r="B191" s="36" t="s">
        <v>554</v>
      </c>
      <c r="C191" s="25" t="s">
        <v>564</v>
      </c>
      <c r="D191" s="10" t="s">
        <v>7</v>
      </c>
      <c r="E191" s="10">
        <v>0</v>
      </c>
      <c r="F191" s="10">
        <v>0.2</v>
      </c>
      <c r="G191" s="20" t="s">
        <v>9</v>
      </c>
      <c r="H191" s="21" t="str">
        <f>IF(ISNUMBER(G191),F191*E191*G191,"")</f>
        <v/>
      </c>
    </row>
    <row r="192" spans="1:8" x14ac:dyDescent="0.25">
      <c r="A192" s="61" t="s">
        <v>555</v>
      </c>
      <c r="B192" s="62" t="s">
        <v>576</v>
      </c>
      <c r="C192" s="25" t="s">
        <v>564</v>
      </c>
      <c r="D192" s="72" t="s">
        <v>7</v>
      </c>
      <c r="E192" s="72">
        <v>280</v>
      </c>
      <c r="F192" s="85">
        <v>0.19500000000000001</v>
      </c>
      <c r="G192" s="82">
        <v>40.97</v>
      </c>
      <c r="H192" s="21">
        <f>IF(ISNUMBER(G192),F192*E192*G192,"")</f>
        <v>2236.962</v>
      </c>
    </row>
    <row r="193" spans="1:8" hidden="1" x14ac:dyDescent="0.25">
      <c r="A193" s="28" t="s">
        <v>556</v>
      </c>
      <c r="B193" s="36" t="s">
        <v>557</v>
      </c>
      <c r="C193" s="25" t="s">
        <v>564</v>
      </c>
      <c r="D193" s="10" t="s">
        <v>7</v>
      </c>
      <c r="E193" s="10">
        <v>0</v>
      </c>
      <c r="F193" s="10">
        <v>0.2</v>
      </c>
      <c r="G193" s="20">
        <v>88.07</v>
      </c>
      <c r="H193" s="21">
        <f>IF(ISNUMBER(G193),F193*E193*G193,"")</f>
        <v>0</v>
      </c>
    </row>
    <row r="194" spans="1:8" x14ac:dyDescent="0.25">
      <c r="A194" s="61" t="s">
        <v>558</v>
      </c>
      <c r="B194" s="62" t="s">
        <v>559</v>
      </c>
      <c r="C194" s="25" t="s">
        <v>564</v>
      </c>
      <c r="D194" s="72" t="s">
        <v>7</v>
      </c>
      <c r="E194" s="72">
        <v>280</v>
      </c>
      <c r="F194" s="85">
        <v>0.19500000000000001</v>
      </c>
      <c r="G194" s="82">
        <v>63.98</v>
      </c>
      <c r="H194" s="21">
        <f>IF(ISNUMBER(G194),F194*E194*G194,"")</f>
        <v>3493.308</v>
      </c>
    </row>
    <row r="195" spans="1:8" x14ac:dyDescent="0.25">
      <c r="A195" s="61" t="s">
        <v>560</v>
      </c>
      <c r="B195" s="62" t="s">
        <v>561</v>
      </c>
      <c r="C195" s="25" t="s">
        <v>564</v>
      </c>
      <c r="D195" s="72" t="s">
        <v>4</v>
      </c>
      <c r="E195" s="72">
        <v>120</v>
      </c>
      <c r="F195" s="85">
        <v>0.19500000000000001</v>
      </c>
      <c r="G195" s="82">
        <v>27.55</v>
      </c>
      <c r="H195" s="21">
        <f>IF(ISNUMBER(G195),F195*E195*G195,"")</f>
        <v>644.67000000000007</v>
      </c>
    </row>
    <row r="196" spans="1:8" x14ac:dyDescent="0.25">
      <c r="A196" s="61" t="s">
        <v>577</v>
      </c>
      <c r="B196" s="62" t="s">
        <v>578</v>
      </c>
      <c r="C196" s="25" t="s">
        <v>564</v>
      </c>
      <c r="D196" s="72" t="s">
        <v>7</v>
      </c>
      <c r="E196" s="72">
        <v>154</v>
      </c>
      <c r="F196" s="85">
        <v>0.19500000000000001</v>
      </c>
      <c r="G196" s="82">
        <v>40.935500000000005</v>
      </c>
      <c r="H196" s="21">
        <f>IF(ISNUMBER(G196),F196*E196*G196,"")</f>
        <v>1229.2930650000003</v>
      </c>
    </row>
    <row r="197" spans="1:8" x14ac:dyDescent="0.25">
      <c r="A197" s="61" t="s">
        <v>579</v>
      </c>
      <c r="B197" s="62" t="s">
        <v>580</v>
      </c>
      <c r="C197" s="25" t="s">
        <v>564</v>
      </c>
      <c r="D197" s="72" t="s">
        <v>7</v>
      </c>
      <c r="E197" s="72">
        <v>280</v>
      </c>
      <c r="F197" s="85">
        <v>0.19500000000000001</v>
      </c>
      <c r="G197" s="82">
        <v>90.13</v>
      </c>
      <c r="H197" s="21">
        <f>IF(ISNUMBER(G197),F197*E197*G197,"")</f>
        <v>4921.098</v>
      </c>
    </row>
    <row r="198" spans="1:8" x14ac:dyDescent="0.25">
      <c r="A198" s="61" t="s">
        <v>581</v>
      </c>
      <c r="B198" s="62" t="s">
        <v>582</v>
      </c>
      <c r="C198" s="25" t="s">
        <v>564</v>
      </c>
      <c r="D198" s="72" t="s">
        <v>7</v>
      </c>
      <c r="E198" s="72">
        <v>280</v>
      </c>
      <c r="F198" s="85">
        <v>0.19500000000000001</v>
      </c>
      <c r="G198" s="82">
        <v>90</v>
      </c>
      <c r="H198" s="21">
        <f>IF(ISNUMBER(G198),F198*E198*G198,"")</f>
        <v>4914</v>
      </c>
    </row>
    <row r="199" spans="1:8" ht="3.75" customHeight="1" thickBot="1" x14ac:dyDescent="0.3">
      <c r="A199" s="75"/>
      <c r="B199" s="76"/>
      <c r="C199" s="48"/>
      <c r="D199" s="78"/>
      <c r="E199" s="78"/>
      <c r="F199" s="78"/>
      <c r="G199" s="79"/>
      <c r="H199" s="79"/>
    </row>
    <row r="200" spans="1:8" ht="15.75" thickBot="1" x14ac:dyDescent="0.3">
      <c r="A200" s="33"/>
      <c r="B200" s="33"/>
      <c r="C200" s="11"/>
      <c r="D200" s="24"/>
      <c r="E200" s="80"/>
      <c r="F200" s="80"/>
      <c r="G200" s="81" t="s">
        <v>3</v>
      </c>
      <c r="H200" s="23">
        <f>SUBTOTAL(109,H6:H198)</f>
        <v>401048.32351349981</v>
      </c>
    </row>
    <row r="201" spans="1:8" x14ac:dyDescent="0.25">
      <c r="A201" s="34"/>
      <c r="B201" s="40"/>
      <c r="C201" s="12"/>
      <c r="D201" s="1"/>
      <c r="E201" s="13"/>
      <c r="F201" s="13"/>
      <c r="G201" s="42"/>
      <c r="H201" s="42"/>
    </row>
    <row r="202" spans="1:8" x14ac:dyDescent="0.25">
      <c r="A202" s="34"/>
      <c r="B202" s="40"/>
      <c r="C202" s="12"/>
      <c r="D202" s="1"/>
      <c r="E202" s="15"/>
      <c r="F202" s="15"/>
      <c r="G202" s="42"/>
      <c r="H202" s="42"/>
    </row>
    <row r="203" spans="1:8" x14ac:dyDescent="0.25">
      <c r="G203" s="42"/>
      <c r="H203" s="42"/>
    </row>
    <row r="204" spans="1:8" x14ac:dyDescent="0.25">
      <c r="G204" s="42"/>
      <c r="H204" s="45"/>
    </row>
    <row r="205" spans="1:8" x14ac:dyDescent="0.25">
      <c r="G205" s="42"/>
      <c r="H205" s="42"/>
    </row>
    <row r="206" spans="1:8" x14ac:dyDescent="0.25">
      <c r="G206" s="42"/>
    </row>
  </sheetData>
  <sheetProtection algorithmName="SHA-512" hashValue="Fv19ZUUKIB9p0KYaAmOMkxEleQG8toF7zuZStjXIwXhhryIRtM28ybUNxS0xiab+vY2JRDCSNdH4H1328fwRCw==" saltValue="3mrtNa0GoU5lGbvFnqP94w==" spinCount="100000" sheet="1" objects="1" scenarios="1"/>
  <protectedRanges>
    <protectedRange sqref="E7:F198" name="COTACOES_2_7"/>
  </protectedRanges>
  <autoFilter ref="A5:H200">
    <filterColumn colId="4">
      <filters blank="1">
        <filter val="1,00"/>
        <filter val="1.000,00"/>
        <filter val="1.140,00"/>
        <filter val="1.200,00"/>
        <filter val="1.265,00"/>
        <filter val="1.500,00"/>
        <filter val="1.600,00"/>
        <filter val="1.800,00"/>
        <filter val="10,00"/>
        <filter val="100,00"/>
        <filter val="116,00"/>
        <filter val="120,00"/>
        <filter val="140,00"/>
        <filter val="145,00"/>
        <filter val="150,00"/>
        <filter val="154,00"/>
        <filter val="160,00"/>
        <filter val="167,00"/>
        <filter val="18,00"/>
        <filter val="18.000,00"/>
        <filter val="180,00"/>
        <filter val="2,00"/>
        <filter val="2.000,00"/>
        <filter val="2.250,00"/>
        <filter val="2.500,00"/>
        <filter val="20,00"/>
        <filter val="200,00"/>
        <filter val="22,00"/>
        <filter val="240,00"/>
        <filter val="25,00"/>
        <filter val="250,00"/>
        <filter val="26,00"/>
        <filter val="27,00"/>
        <filter val="270,00"/>
        <filter val="278,00"/>
        <filter val="28,00"/>
        <filter val="280,00"/>
        <filter val="3,00"/>
        <filter val="3.000,00"/>
        <filter val="3.600,00"/>
        <filter val="30,00"/>
        <filter val="300,00"/>
        <filter val="308,00"/>
        <filter val="347,00"/>
        <filter val="360,00"/>
        <filter val="4,00"/>
        <filter val="4.500,00"/>
        <filter val="40,00"/>
        <filter val="400,00"/>
        <filter val="440,00"/>
        <filter val="45,00"/>
        <filter val="450,00"/>
        <filter val="48,00"/>
        <filter val="480,00"/>
        <filter val="5,00"/>
        <filter val="5.000,00"/>
        <filter val="50,00"/>
        <filter val="500,00"/>
        <filter val="53,00"/>
        <filter val="557,00"/>
        <filter val="6,00"/>
        <filter val="60,00"/>
        <filter val="600,00"/>
        <filter val="607,00"/>
        <filter val="658,00"/>
        <filter val="660,00"/>
        <filter val="7,00"/>
        <filter val="7.500,00"/>
        <filter val="70,00"/>
        <filter val="700,00"/>
        <filter val="720,00"/>
        <filter val="750,00"/>
        <filter val="8,00"/>
        <filter val="80,00"/>
        <filter val="800,00"/>
        <filter val="840,00"/>
        <filter val="9,00"/>
        <filter val="900,00"/>
      </filters>
    </filterColumn>
  </autoFilter>
  <conditionalFormatting sqref="B199 B7:B195">
    <cfRule type="duplicateValues" dxfId="8" priority="13"/>
  </conditionalFormatting>
  <conditionalFormatting sqref="D7:D195">
    <cfRule type="containsBlanks" dxfId="7" priority="7">
      <formula>LEN(TRIM(D7))=0</formula>
    </cfRule>
    <cfRule type="containsBlanks" priority="8">
      <formula>LEN(TRIM(D7))=0</formula>
    </cfRule>
  </conditionalFormatting>
  <conditionalFormatting sqref="D196:D198">
    <cfRule type="containsBlanks" dxfId="6" priority="5">
      <formula>LEN(TRIM(D196))=0</formula>
    </cfRule>
    <cfRule type="containsBlanks" priority="6">
      <formula>LEN(TRIM(D196))=0</formula>
    </cfRule>
  </conditionalFormatting>
  <conditionalFormatting sqref="B196:B198">
    <cfRule type="duplicateValues" dxfId="5" priority="16"/>
  </conditionalFormatting>
  <printOptions horizontalCentered="1"/>
  <pageMargins left="0.19685039370078741" right="0.19685039370078741" top="0.98425196850393704" bottom="0.59055118110236227" header="0.19685039370078741" footer="0.19685039370078741"/>
  <pageSetup paperSize="9" scale="44" fitToHeight="5" orientation="landscape" horizontalDpi="4294967295" verticalDpi="4294967295" r:id="rId1"/>
  <headerFooter>
    <oddHeader>&amp;C&amp;10&amp;G
Secretaria de Infraestrutura
Serviço de Orçamentos&amp;R&amp;10&amp;D</oddHeader>
    <oddFooter>&amp;C&amp;"Arial,Normal"&amp;8&amp;G
Senado Federal | Via N2 | Bloco 14 | CEP 70165-900 | Brasília-DF
Telefones: +55 (61) 3303-4760 / 4776 / 3470 | seorc@senado.leg.br&amp;R&amp;"Arial,Normal"&amp;8&amp;A
&amp;P /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110"/>
  <sheetViews>
    <sheetView zoomScale="80" zoomScaleNormal="80" workbookViewId="0">
      <pane ySplit="5" topLeftCell="A74" activePane="bottomLeft" state="frozen"/>
      <selection pane="bottomLeft" activeCell="H76" sqref="H76"/>
    </sheetView>
  </sheetViews>
  <sheetFormatPr defaultRowHeight="15" x14ac:dyDescent="0.25"/>
  <cols>
    <col min="1" max="1" width="14.7109375" style="35" customWidth="1"/>
    <col min="2" max="2" width="80.7109375" style="41" customWidth="1"/>
    <col min="3" max="3" width="18" style="2" hidden="1" customWidth="1"/>
    <col min="4" max="5" width="15.7109375" customWidth="1"/>
    <col min="6" max="6" width="19.140625" bestFit="1" customWidth="1"/>
    <col min="7" max="7" width="15.7109375" customWidth="1"/>
    <col min="8" max="8" width="18.7109375" customWidth="1"/>
    <col min="9" max="12" width="20.7109375" customWidth="1"/>
  </cols>
  <sheetData>
    <row r="1" spans="1:12" ht="24.95" customHeight="1" x14ac:dyDescent="0.25">
      <c r="A1" s="29" t="s">
        <v>565</v>
      </c>
      <c r="B1" s="37"/>
      <c r="C1" s="17"/>
      <c r="D1" s="3"/>
      <c r="E1" s="3"/>
      <c r="F1" s="3"/>
      <c r="G1" s="3"/>
      <c r="H1" s="3"/>
      <c r="I1" s="3"/>
      <c r="J1" s="3"/>
      <c r="K1" s="3"/>
      <c r="L1" s="3"/>
    </row>
    <row r="2" spans="1:12" ht="24.95" customHeight="1" x14ac:dyDescent="0.25">
      <c r="A2" s="30" t="s">
        <v>14</v>
      </c>
      <c r="B2" s="38"/>
      <c r="C2" s="18"/>
      <c r="D2" s="4"/>
      <c r="E2" s="4"/>
      <c r="F2" s="4"/>
      <c r="G2" s="4"/>
      <c r="H2" s="4"/>
      <c r="I2" s="4"/>
      <c r="J2" s="4"/>
      <c r="K2" s="4"/>
      <c r="L2" s="4"/>
    </row>
    <row r="3" spans="1:12" ht="20.100000000000001" customHeight="1" x14ac:dyDescent="0.25">
      <c r="A3" s="31"/>
      <c r="B3" s="31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8" customHeight="1" thickBot="1" x14ac:dyDescent="0.3">
      <c r="A4" s="32"/>
      <c r="B4" s="39"/>
      <c r="C4" s="6"/>
      <c r="D4" s="7"/>
      <c r="E4" s="7"/>
      <c r="F4" s="7"/>
      <c r="G4" s="7"/>
      <c r="H4" s="7"/>
      <c r="I4" s="8"/>
      <c r="J4" s="8"/>
      <c r="K4" s="44"/>
      <c r="L4" s="19"/>
    </row>
    <row r="5" spans="1:12" ht="60" customHeight="1" x14ac:dyDescent="0.25">
      <c r="A5" s="57" t="s">
        <v>0</v>
      </c>
      <c r="B5" s="58" t="s">
        <v>1</v>
      </c>
      <c r="C5" s="9" t="s">
        <v>562</v>
      </c>
      <c r="D5" s="63" t="s">
        <v>2</v>
      </c>
      <c r="E5" s="64" t="s">
        <v>15</v>
      </c>
      <c r="F5" s="64" t="s">
        <v>566</v>
      </c>
      <c r="G5" s="64" t="s">
        <v>568</v>
      </c>
      <c r="H5" s="64" t="s">
        <v>567</v>
      </c>
      <c r="I5" s="65" t="s">
        <v>592</v>
      </c>
      <c r="J5" s="65" t="s">
        <v>593</v>
      </c>
      <c r="K5" s="63" t="s">
        <v>569</v>
      </c>
      <c r="L5" s="66" t="s">
        <v>573</v>
      </c>
    </row>
    <row r="6" spans="1:12" hidden="1" x14ac:dyDescent="0.25">
      <c r="A6" s="28" t="s">
        <v>64</v>
      </c>
      <c r="B6" s="36" t="s">
        <v>65</v>
      </c>
      <c r="C6" s="25" t="s">
        <v>564</v>
      </c>
      <c r="D6" s="10" t="s">
        <v>4</v>
      </c>
      <c r="E6" s="10">
        <v>0</v>
      </c>
      <c r="F6" s="10">
        <v>0.2</v>
      </c>
      <c r="G6" s="10"/>
      <c r="H6" s="10"/>
      <c r="I6" s="20">
        <v>0.22</v>
      </c>
      <c r="J6" s="21">
        <f>IF(ISNUMBER(I6),F6*E6*I6,"")</f>
        <v>0</v>
      </c>
      <c r="K6" s="26"/>
      <c r="L6" s="49"/>
    </row>
    <row r="7" spans="1:12" hidden="1" x14ac:dyDescent="0.25">
      <c r="A7" s="28" t="s">
        <v>77</v>
      </c>
      <c r="B7" s="36" t="s">
        <v>78</v>
      </c>
      <c r="C7" s="25" t="s">
        <v>564</v>
      </c>
      <c r="D7" s="10" t="s">
        <v>4</v>
      </c>
      <c r="E7" s="10">
        <v>0</v>
      </c>
      <c r="F7" s="10">
        <v>0.2</v>
      </c>
      <c r="G7" s="10"/>
      <c r="H7" s="10"/>
      <c r="I7" s="20">
        <v>60.93</v>
      </c>
      <c r="J7" s="21">
        <f>IF(ISNUMBER(I7),F7*E7*I7,"")</f>
        <v>0</v>
      </c>
      <c r="K7" s="26"/>
      <c r="L7" s="49"/>
    </row>
    <row r="8" spans="1:12" hidden="1" x14ac:dyDescent="0.25">
      <c r="A8" s="28" t="s">
        <v>83</v>
      </c>
      <c r="B8" s="36" t="s">
        <v>84</v>
      </c>
      <c r="C8" s="25" t="s">
        <v>564</v>
      </c>
      <c r="D8" s="10" t="s">
        <v>4</v>
      </c>
      <c r="E8" s="10">
        <v>0</v>
      </c>
      <c r="F8" s="10">
        <v>0.2</v>
      </c>
      <c r="G8" s="10"/>
      <c r="H8" s="10"/>
      <c r="I8" s="20">
        <v>23.62</v>
      </c>
      <c r="J8" s="21">
        <f>IF(ISNUMBER(I8),F8*E8*I8,"")</f>
        <v>0</v>
      </c>
      <c r="K8" s="26"/>
      <c r="L8" s="49"/>
    </row>
    <row r="9" spans="1:12" hidden="1" x14ac:dyDescent="0.25">
      <c r="A9" s="28" t="s">
        <v>85</v>
      </c>
      <c r="B9" s="36" t="s">
        <v>86</v>
      </c>
      <c r="C9" s="25" t="s">
        <v>564</v>
      </c>
      <c r="D9" s="10" t="s">
        <v>4</v>
      </c>
      <c r="E9" s="10">
        <v>0</v>
      </c>
      <c r="F9" s="10">
        <v>0.2</v>
      </c>
      <c r="G9" s="10"/>
      <c r="H9" s="10"/>
      <c r="I9" s="20">
        <v>11.2385</v>
      </c>
      <c r="J9" s="21">
        <f>IF(ISNUMBER(I9),F9*E9*I9,"")</f>
        <v>0</v>
      </c>
      <c r="K9" s="26"/>
      <c r="L9" s="49"/>
    </row>
    <row r="10" spans="1:12" hidden="1" x14ac:dyDescent="0.25">
      <c r="A10" s="28" t="s">
        <v>93</v>
      </c>
      <c r="B10" s="36" t="s">
        <v>94</v>
      </c>
      <c r="C10" s="25" t="s">
        <v>564</v>
      </c>
      <c r="D10" s="10" t="s">
        <v>4</v>
      </c>
      <c r="E10" s="10">
        <v>0</v>
      </c>
      <c r="F10" s="10">
        <v>0.2</v>
      </c>
      <c r="G10" s="10"/>
      <c r="H10" s="10"/>
      <c r="I10" s="20">
        <v>17.52</v>
      </c>
      <c r="J10" s="21">
        <f>IF(ISNUMBER(I10),F10*E10*I10,"")</f>
        <v>0</v>
      </c>
      <c r="K10" s="26"/>
      <c r="L10" s="49"/>
    </row>
    <row r="11" spans="1:12" hidden="1" x14ac:dyDescent="0.25">
      <c r="A11" s="28" t="s">
        <v>103</v>
      </c>
      <c r="B11" s="36" t="s">
        <v>104</v>
      </c>
      <c r="C11" s="25" t="s">
        <v>564</v>
      </c>
      <c r="D11" s="10" t="s">
        <v>4</v>
      </c>
      <c r="E11" s="10">
        <v>0</v>
      </c>
      <c r="F11" s="10">
        <v>0.2</v>
      </c>
      <c r="G11" s="10"/>
      <c r="H11" s="10"/>
      <c r="I11" s="20">
        <v>101.76</v>
      </c>
      <c r="J11" s="21">
        <f>IF(ISNUMBER(I11),F11*E11*I11,"")</f>
        <v>0</v>
      </c>
      <c r="K11" s="26"/>
      <c r="L11" s="49"/>
    </row>
    <row r="12" spans="1:12" hidden="1" x14ac:dyDescent="0.25">
      <c r="A12" s="28" t="s">
        <v>105</v>
      </c>
      <c r="B12" s="36" t="s">
        <v>106</v>
      </c>
      <c r="C12" s="25" t="s">
        <v>564</v>
      </c>
      <c r="D12" s="10" t="s">
        <v>4</v>
      </c>
      <c r="E12" s="10">
        <v>0</v>
      </c>
      <c r="F12" s="10">
        <v>0.2</v>
      </c>
      <c r="G12" s="10"/>
      <c r="H12" s="10"/>
      <c r="I12" s="20">
        <v>95.15</v>
      </c>
      <c r="J12" s="21">
        <f>IF(ISNUMBER(I12),F12*E12*I12,"")</f>
        <v>0</v>
      </c>
      <c r="K12" s="26"/>
      <c r="L12" s="49"/>
    </row>
    <row r="13" spans="1:12" hidden="1" x14ac:dyDescent="0.25">
      <c r="A13" s="28" t="s">
        <v>222</v>
      </c>
      <c r="B13" s="36" t="s">
        <v>223</v>
      </c>
      <c r="C13" s="25" t="s">
        <v>564</v>
      </c>
      <c r="D13" s="10" t="s">
        <v>7</v>
      </c>
      <c r="E13" s="10">
        <v>0</v>
      </c>
      <c r="F13" s="10">
        <v>0.2</v>
      </c>
      <c r="G13" s="10"/>
      <c r="H13" s="10"/>
      <c r="I13" s="20">
        <v>22.27</v>
      </c>
      <c r="J13" s="21">
        <f>IF(ISNUMBER(I13),F13*E13*I13,"")</f>
        <v>0</v>
      </c>
      <c r="K13" s="26"/>
      <c r="L13" s="49"/>
    </row>
    <row r="14" spans="1:12" hidden="1" x14ac:dyDescent="0.25">
      <c r="A14" s="28" t="s">
        <v>224</v>
      </c>
      <c r="B14" s="36" t="s">
        <v>225</v>
      </c>
      <c r="C14" s="25" t="s">
        <v>564</v>
      </c>
      <c r="D14" s="10" t="s">
        <v>8</v>
      </c>
      <c r="E14" s="10">
        <v>0</v>
      </c>
      <c r="F14" s="10">
        <v>0.2</v>
      </c>
      <c r="G14" s="10"/>
      <c r="H14" s="10"/>
      <c r="I14" s="20">
        <v>3149.76</v>
      </c>
      <c r="J14" s="21">
        <f>IF(ISNUMBER(I14),F14*E14*I14,"")</f>
        <v>0</v>
      </c>
      <c r="K14" s="26"/>
      <c r="L14" s="49"/>
    </row>
    <row r="15" spans="1:12" hidden="1" x14ac:dyDescent="0.25">
      <c r="A15" s="28" t="s">
        <v>336</v>
      </c>
      <c r="B15" s="36" t="s">
        <v>337</v>
      </c>
      <c r="C15" s="25" t="s">
        <v>564</v>
      </c>
      <c r="D15" s="10" t="s">
        <v>6</v>
      </c>
      <c r="E15" s="10">
        <v>0</v>
      </c>
      <c r="F15" s="10">
        <v>0.2</v>
      </c>
      <c r="G15" s="10"/>
      <c r="H15" s="10"/>
      <c r="I15" s="20">
        <v>6.53</v>
      </c>
      <c r="J15" s="21">
        <f>IF(ISNUMBER(I15),F15*E15*I15,"")</f>
        <v>0</v>
      </c>
      <c r="K15" s="26"/>
      <c r="L15" s="49"/>
    </row>
    <row r="16" spans="1:12" hidden="1" x14ac:dyDescent="0.25">
      <c r="A16" s="28" t="s">
        <v>553</v>
      </c>
      <c r="B16" s="36" t="s">
        <v>554</v>
      </c>
      <c r="C16" s="25" t="s">
        <v>564</v>
      </c>
      <c r="D16" s="10" t="s">
        <v>7</v>
      </c>
      <c r="E16" s="10">
        <v>0</v>
      </c>
      <c r="F16" s="10">
        <v>0.2</v>
      </c>
      <c r="G16" s="10"/>
      <c r="H16" s="10"/>
      <c r="I16" s="20" t="s">
        <v>9</v>
      </c>
      <c r="J16" s="21" t="str">
        <f>IF(ISNUMBER(I16),F16*E16*I16,"")</f>
        <v/>
      </c>
      <c r="K16" s="26"/>
      <c r="L16" s="49"/>
    </row>
    <row r="17" spans="1:12" hidden="1" x14ac:dyDescent="0.25">
      <c r="A17" s="28" t="s">
        <v>556</v>
      </c>
      <c r="B17" s="36" t="s">
        <v>557</v>
      </c>
      <c r="C17" s="25" t="s">
        <v>564</v>
      </c>
      <c r="D17" s="10" t="s">
        <v>7</v>
      </c>
      <c r="E17" s="10">
        <v>0</v>
      </c>
      <c r="F17" s="10">
        <v>0.2</v>
      </c>
      <c r="G17" s="10"/>
      <c r="H17" s="10"/>
      <c r="I17" s="20">
        <v>88.07</v>
      </c>
      <c r="J17" s="21">
        <f>IF(ISNUMBER(I17),F17*E17*I17,"")</f>
        <v>0</v>
      </c>
      <c r="K17" s="26"/>
      <c r="L17" s="49"/>
    </row>
    <row r="18" spans="1:12" x14ac:dyDescent="0.25">
      <c r="A18" s="59" t="s">
        <v>594</v>
      </c>
      <c r="B18" s="60"/>
      <c r="C18" s="27"/>
      <c r="D18" s="68"/>
      <c r="E18" s="68"/>
      <c r="F18" s="86"/>
      <c r="G18" s="68"/>
      <c r="H18" s="69"/>
      <c r="I18" s="43"/>
      <c r="J18" s="70"/>
      <c r="K18" s="43"/>
      <c r="L18" s="50"/>
    </row>
    <row r="19" spans="1:12" x14ac:dyDescent="0.25">
      <c r="A19" s="61" t="s">
        <v>381</v>
      </c>
      <c r="B19" s="62" t="s">
        <v>382</v>
      </c>
      <c r="C19" s="10"/>
      <c r="D19" s="72" t="s">
        <v>4</v>
      </c>
      <c r="E19" s="72">
        <v>5</v>
      </c>
      <c r="F19" s="85">
        <v>1</v>
      </c>
      <c r="G19" s="72">
        <v>5</v>
      </c>
      <c r="H19" s="46">
        <f>ROUND(1/(G19*12),4)</f>
        <v>1.67E-2</v>
      </c>
      <c r="I19" s="82">
        <v>37.92</v>
      </c>
      <c r="J19" s="21">
        <f>E19*I19</f>
        <v>189.60000000000002</v>
      </c>
      <c r="K19" s="47">
        <f>ROUND(I19*H19*E19,2)</f>
        <v>3.17</v>
      </c>
      <c r="L19" s="51">
        <f>ROUND(K19*12,2)</f>
        <v>38.04</v>
      </c>
    </row>
    <row r="20" spans="1:12" x14ac:dyDescent="0.25">
      <c r="A20" s="61" t="s">
        <v>383</v>
      </c>
      <c r="B20" s="62" t="s">
        <v>384</v>
      </c>
      <c r="C20" s="10"/>
      <c r="D20" s="72" t="s">
        <v>4</v>
      </c>
      <c r="E20" s="72">
        <v>4</v>
      </c>
      <c r="F20" s="85">
        <v>1</v>
      </c>
      <c r="G20" s="72">
        <v>5</v>
      </c>
      <c r="H20" s="46">
        <f t="shared" ref="H20:H83" si="0">ROUND(1/(G20*12),4)</f>
        <v>1.67E-2</v>
      </c>
      <c r="I20" s="82">
        <v>57.35</v>
      </c>
      <c r="J20" s="21">
        <f t="shared" ref="J20:J83" si="1">E20*I20</f>
        <v>229.4</v>
      </c>
      <c r="K20" s="47">
        <f>ROUND(I20*H20*E20,2)</f>
        <v>3.83</v>
      </c>
      <c r="L20" s="51">
        <f t="shared" ref="L20:L83" si="2">ROUND(K20*12,2)</f>
        <v>45.96</v>
      </c>
    </row>
    <row r="21" spans="1:12" x14ac:dyDescent="0.25">
      <c r="A21" s="61" t="s">
        <v>385</v>
      </c>
      <c r="B21" s="62" t="s">
        <v>386</v>
      </c>
      <c r="C21" s="10"/>
      <c r="D21" s="72" t="s">
        <v>4</v>
      </c>
      <c r="E21" s="72">
        <v>5</v>
      </c>
      <c r="F21" s="85">
        <v>1</v>
      </c>
      <c r="G21" s="72">
        <v>5</v>
      </c>
      <c r="H21" s="46">
        <f t="shared" si="0"/>
        <v>1.67E-2</v>
      </c>
      <c r="I21" s="82">
        <v>70</v>
      </c>
      <c r="J21" s="21">
        <f t="shared" si="1"/>
        <v>350</v>
      </c>
      <c r="K21" s="47">
        <f>ROUND(I21*H21*E21,2)</f>
        <v>5.85</v>
      </c>
      <c r="L21" s="51">
        <f t="shared" si="2"/>
        <v>70.2</v>
      </c>
    </row>
    <row r="22" spans="1:12" x14ac:dyDescent="0.25">
      <c r="A22" s="61" t="s">
        <v>387</v>
      </c>
      <c r="B22" s="62" t="s">
        <v>588</v>
      </c>
      <c r="C22" s="10"/>
      <c r="D22" s="72" t="s">
        <v>4</v>
      </c>
      <c r="E22" s="72">
        <v>5</v>
      </c>
      <c r="F22" s="85">
        <v>1</v>
      </c>
      <c r="G22" s="72">
        <v>5</v>
      </c>
      <c r="H22" s="46">
        <f t="shared" si="0"/>
        <v>1.67E-2</v>
      </c>
      <c r="I22" s="82">
        <v>33.65</v>
      </c>
      <c r="J22" s="21">
        <f t="shared" si="1"/>
        <v>168.25</v>
      </c>
      <c r="K22" s="47">
        <f>ROUND(I22*H22*E22,2)</f>
        <v>2.81</v>
      </c>
      <c r="L22" s="51">
        <f t="shared" si="2"/>
        <v>33.72</v>
      </c>
    </row>
    <row r="23" spans="1:12" x14ac:dyDescent="0.25">
      <c r="A23" s="61" t="s">
        <v>388</v>
      </c>
      <c r="B23" s="62" t="s">
        <v>389</v>
      </c>
      <c r="C23" s="10"/>
      <c r="D23" s="72" t="s">
        <v>4</v>
      </c>
      <c r="E23" s="72">
        <v>26</v>
      </c>
      <c r="F23" s="85">
        <v>1</v>
      </c>
      <c r="G23" s="72">
        <v>5</v>
      </c>
      <c r="H23" s="46">
        <f t="shared" si="0"/>
        <v>1.67E-2</v>
      </c>
      <c r="I23" s="82">
        <v>52.43</v>
      </c>
      <c r="J23" s="21">
        <f t="shared" si="1"/>
        <v>1363.18</v>
      </c>
      <c r="K23" s="47">
        <f>ROUND(I23*H23*E23,2)</f>
        <v>22.77</v>
      </c>
      <c r="L23" s="51">
        <f t="shared" si="2"/>
        <v>273.24</v>
      </c>
    </row>
    <row r="24" spans="1:12" x14ac:dyDescent="0.25">
      <c r="A24" s="61" t="s">
        <v>390</v>
      </c>
      <c r="B24" s="62" t="s">
        <v>391</v>
      </c>
      <c r="C24" s="10"/>
      <c r="D24" s="72" t="s">
        <v>4</v>
      </c>
      <c r="E24" s="72">
        <v>9</v>
      </c>
      <c r="F24" s="85">
        <v>1</v>
      </c>
      <c r="G24" s="72">
        <v>5</v>
      </c>
      <c r="H24" s="46">
        <f t="shared" si="0"/>
        <v>1.67E-2</v>
      </c>
      <c r="I24" s="82">
        <v>31.29</v>
      </c>
      <c r="J24" s="21">
        <f t="shared" si="1"/>
        <v>281.61</v>
      </c>
      <c r="K24" s="47">
        <f>ROUND(I24*H24*E24,2)</f>
        <v>4.7</v>
      </c>
      <c r="L24" s="51">
        <f t="shared" si="2"/>
        <v>56.4</v>
      </c>
    </row>
    <row r="25" spans="1:12" x14ac:dyDescent="0.25">
      <c r="A25" s="61" t="s">
        <v>392</v>
      </c>
      <c r="B25" s="62" t="s">
        <v>393</v>
      </c>
      <c r="C25" s="10"/>
      <c r="D25" s="72" t="s">
        <v>4</v>
      </c>
      <c r="E25" s="72">
        <v>2</v>
      </c>
      <c r="F25" s="85">
        <v>1</v>
      </c>
      <c r="G25" s="72">
        <v>10</v>
      </c>
      <c r="H25" s="46">
        <f t="shared" si="0"/>
        <v>8.3000000000000001E-3</v>
      </c>
      <c r="I25" s="82">
        <v>583.01</v>
      </c>
      <c r="J25" s="21">
        <f t="shared" si="1"/>
        <v>1166.02</v>
      </c>
      <c r="K25" s="47">
        <f>ROUND(I25*H25*E25,2)</f>
        <v>9.68</v>
      </c>
      <c r="L25" s="51">
        <f t="shared" si="2"/>
        <v>116.16</v>
      </c>
    </row>
    <row r="26" spans="1:12" x14ac:dyDescent="0.25">
      <c r="A26" s="61" t="s">
        <v>394</v>
      </c>
      <c r="B26" s="62" t="s">
        <v>395</v>
      </c>
      <c r="C26" s="10"/>
      <c r="D26" s="72" t="s">
        <v>4</v>
      </c>
      <c r="E26" s="72">
        <v>30</v>
      </c>
      <c r="F26" s="85">
        <v>1</v>
      </c>
      <c r="G26" s="72">
        <v>5</v>
      </c>
      <c r="H26" s="46">
        <f t="shared" si="0"/>
        <v>1.67E-2</v>
      </c>
      <c r="I26" s="82">
        <v>141.05000000000001</v>
      </c>
      <c r="J26" s="21">
        <f t="shared" si="1"/>
        <v>4231.5</v>
      </c>
      <c r="K26" s="47">
        <f>ROUND(I26*H26*E26,2)</f>
        <v>70.67</v>
      </c>
      <c r="L26" s="51">
        <f t="shared" si="2"/>
        <v>848.04</v>
      </c>
    </row>
    <row r="27" spans="1:12" x14ac:dyDescent="0.25">
      <c r="A27" s="61" t="s">
        <v>396</v>
      </c>
      <c r="B27" s="62" t="s">
        <v>397</v>
      </c>
      <c r="C27" s="10"/>
      <c r="D27" s="72" t="s">
        <v>4</v>
      </c>
      <c r="E27" s="72">
        <v>1</v>
      </c>
      <c r="F27" s="85">
        <v>1</v>
      </c>
      <c r="G27" s="72">
        <v>5</v>
      </c>
      <c r="H27" s="46">
        <f t="shared" si="0"/>
        <v>1.67E-2</v>
      </c>
      <c r="I27" s="82">
        <v>94.09</v>
      </c>
      <c r="J27" s="21">
        <f t="shared" si="1"/>
        <v>94.09</v>
      </c>
      <c r="K27" s="47">
        <f>ROUND(I27*H27*E27,2)</f>
        <v>1.57</v>
      </c>
      <c r="L27" s="51">
        <f t="shared" si="2"/>
        <v>18.84</v>
      </c>
    </row>
    <row r="28" spans="1:12" x14ac:dyDescent="0.25">
      <c r="A28" s="61" t="s">
        <v>398</v>
      </c>
      <c r="B28" s="62" t="s">
        <v>399</v>
      </c>
      <c r="C28" s="10"/>
      <c r="D28" s="72" t="s">
        <v>4</v>
      </c>
      <c r="E28" s="72">
        <v>26</v>
      </c>
      <c r="F28" s="85">
        <v>1</v>
      </c>
      <c r="G28" s="72">
        <v>5</v>
      </c>
      <c r="H28" s="46">
        <f t="shared" si="0"/>
        <v>1.67E-2</v>
      </c>
      <c r="I28" s="82">
        <v>21.15</v>
      </c>
      <c r="J28" s="21">
        <f t="shared" si="1"/>
        <v>549.9</v>
      </c>
      <c r="K28" s="47">
        <f>ROUND(I28*H28*E28,2)</f>
        <v>9.18</v>
      </c>
      <c r="L28" s="51">
        <f t="shared" si="2"/>
        <v>110.16</v>
      </c>
    </row>
    <row r="29" spans="1:12" x14ac:dyDescent="0.25">
      <c r="A29" s="61" t="s">
        <v>400</v>
      </c>
      <c r="B29" s="62" t="s">
        <v>401</v>
      </c>
      <c r="C29" s="10"/>
      <c r="D29" s="72" t="s">
        <v>4</v>
      </c>
      <c r="E29" s="72">
        <v>26</v>
      </c>
      <c r="F29" s="85">
        <v>1</v>
      </c>
      <c r="G29" s="72">
        <v>5</v>
      </c>
      <c r="H29" s="46">
        <f t="shared" si="0"/>
        <v>1.67E-2</v>
      </c>
      <c r="I29" s="82">
        <v>8.91</v>
      </c>
      <c r="J29" s="21">
        <f t="shared" si="1"/>
        <v>231.66</v>
      </c>
      <c r="K29" s="47">
        <f>ROUND(I29*H29*E29,2)</f>
        <v>3.87</v>
      </c>
      <c r="L29" s="51">
        <f t="shared" si="2"/>
        <v>46.44</v>
      </c>
    </row>
    <row r="30" spans="1:12" x14ac:dyDescent="0.25">
      <c r="A30" s="61" t="s">
        <v>402</v>
      </c>
      <c r="B30" s="62" t="s">
        <v>403</v>
      </c>
      <c r="C30" s="10"/>
      <c r="D30" s="72" t="s">
        <v>4</v>
      </c>
      <c r="E30" s="72">
        <v>22</v>
      </c>
      <c r="F30" s="85">
        <v>1</v>
      </c>
      <c r="G30" s="72">
        <v>5</v>
      </c>
      <c r="H30" s="46">
        <f t="shared" si="0"/>
        <v>1.67E-2</v>
      </c>
      <c r="I30" s="82">
        <v>8.67</v>
      </c>
      <c r="J30" s="21">
        <f t="shared" si="1"/>
        <v>190.74</v>
      </c>
      <c r="K30" s="47">
        <f>ROUND(I30*H30*E30,2)</f>
        <v>3.19</v>
      </c>
      <c r="L30" s="51">
        <f t="shared" si="2"/>
        <v>38.28</v>
      </c>
    </row>
    <row r="31" spans="1:12" x14ac:dyDescent="0.25">
      <c r="A31" s="61" t="s">
        <v>404</v>
      </c>
      <c r="B31" s="62" t="s">
        <v>405</v>
      </c>
      <c r="C31" s="10"/>
      <c r="D31" s="72" t="s">
        <v>4</v>
      </c>
      <c r="E31" s="72">
        <v>4</v>
      </c>
      <c r="F31" s="85">
        <v>1</v>
      </c>
      <c r="G31" s="72">
        <v>5</v>
      </c>
      <c r="H31" s="46">
        <f t="shared" si="0"/>
        <v>1.67E-2</v>
      </c>
      <c r="I31" s="82">
        <v>18.010000000000002</v>
      </c>
      <c r="J31" s="21">
        <f t="shared" si="1"/>
        <v>72.040000000000006</v>
      </c>
      <c r="K31" s="47">
        <f>ROUND(I31*H31*E31,2)</f>
        <v>1.2</v>
      </c>
      <c r="L31" s="51">
        <f t="shared" si="2"/>
        <v>14.4</v>
      </c>
    </row>
    <row r="32" spans="1:12" x14ac:dyDescent="0.25">
      <c r="A32" s="61" t="s">
        <v>406</v>
      </c>
      <c r="B32" s="62" t="s">
        <v>407</v>
      </c>
      <c r="C32" s="10"/>
      <c r="D32" s="72" t="s">
        <v>4</v>
      </c>
      <c r="E32" s="72">
        <v>4</v>
      </c>
      <c r="F32" s="85">
        <v>1</v>
      </c>
      <c r="G32" s="72">
        <v>5</v>
      </c>
      <c r="H32" s="46">
        <f t="shared" si="0"/>
        <v>1.67E-2</v>
      </c>
      <c r="I32" s="82">
        <v>15.45</v>
      </c>
      <c r="J32" s="21">
        <f t="shared" si="1"/>
        <v>61.8</v>
      </c>
      <c r="K32" s="47">
        <f>ROUND(I32*H32*E32,2)</f>
        <v>1.03</v>
      </c>
      <c r="L32" s="51">
        <f t="shared" si="2"/>
        <v>12.36</v>
      </c>
    </row>
    <row r="33" spans="1:12" x14ac:dyDescent="0.25">
      <c r="A33" s="61" t="s">
        <v>408</v>
      </c>
      <c r="B33" s="62" t="s">
        <v>409</v>
      </c>
      <c r="C33" s="10"/>
      <c r="D33" s="72" t="s">
        <v>4</v>
      </c>
      <c r="E33" s="72">
        <v>1</v>
      </c>
      <c r="F33" s="85">
        <v>1</v>
      </c>
      <c r="G33" s="72">
        <v>10</v>
      </c>
      <c r="H33" s="46">
        <f t="shared" si="0"/>
        <v>8.3000000000000001E-3</v>
      </c>
      <c r="I33" s="82">
        <v>1002.94</v>
      </c>
      <c r="J33" s="21">
        <f t="shared" si="1"/>
        <v>1002.94</v>
      </c>
      <c r="K33" s="47">
        <f>ROUND(I33*H33*E33,2)</f>
        <v>8.32</v>
      </c>
      <c r="L33" s="51">
        <f t="shared" si="2"/>
        <v>99.84</v>
      </c>
    </row>
    <row r="34" spans="1:12" x14ac:dyDescent="0.25">
      <c r="A34" s="61" t="s">
        <v>410</v>
      </c>
      <c r="B34" s="62" t="s">
        <v>411</v>
      </c>
      <c r="C34" s="10"/>
      <c r="D34" s="72" t="s">
        <v>4</v>
      </c>
      <c r="E34" s="72">
        <v>3</v>
      </c>
      <c r="F34" s="85">
        <v>1</v>
      </c>
      <c r="G34" s="72">
        <v>5</v>
      </c>
      <c r="H34" s="46">
        <f t="shared" si="0"/>
        <v>1.67E-2</v>
      </c>
      <c r="I34" s="82">
        <v>50.24</v>
      </c>
      <c r="J34" s="21">
        <f t="shared" si="1"/>
        <v>150.72</v>
      </c>
      <c r="K34" s="47">
        <f>ROUND(I34*H34*E34,2)</f>
        <v>2.52</v>
      </c>
      <c r="L34" s="51">
        <f t="shared" si="2"/>
        <v>30.24</v>
      </c>
    </row>
    <row r="35" spans="1:12" x14ac:dyDescent="0.25">
      <c r="A35" s="61" t="s">
        <v>412</v>
      </c>
      <c r="B35" s="62" t="s">
        <v>413</v>
      </c>
      <c r="C35" s="10"/>
      <c r="D35" s="72" t="s">
        <v>4</v>
      </c>
      <c r="E35" s="72">
        <v>3</v>
      </c>
      <c r="F35" s="85">
        <v>1</v>
      </c>
      <c r="G35" s="72">
        <v>5</v>
      </c>
      <c r="H35" s="46">
        <f t="shared" si="0"/>
        <v>1.67E-2</v>
      </c>
      <c r="I35" s="82">
        <v>28.98</v>
      </c>
      <c r="J35" s="21">
        <f t="shared" si="1"/>
        <v>86.94</v>
      </c>
      <c r="K35" s="47">
        <f>ROUND(I35*H35*E35,2)</f>
        <v>1.45</v>
      </c>
      <c r="L35" s="51">
        <f t="shared" si="2"/>
        <v>17.399999999999999</v>
      </c>
    </row>
    <row r="36" spans="1:12" x14ac:dyDescent="0.25">
      <c r="A36" s="61" t="s">
        <v>414</v>
      </c>
      <c r="B36" s="62" t="s">
        <v>415</v>
      </c>
      <c r="C36" s="10"/>
      <c r="D36" s="72" t="s">
        <v>4</v>
      </c>
      <c r="E36" s="72">
        <v>2</v>
      </c>
      <c r="F36" s="85">
        <v>1</v>
      </c>
      <c r="G36" s="72">
        <v>5</v>
      </c>
      <c r="H36" s="46">
        <f t="shared" si="0"/>
        <v>1.67E-2</v>
      </c>
      <c r="I36" s="82">
        <v>750.53</v>
      </c>
      <c r="J36" s="21">
        <f t="shared" si="1"/>
        <v>1501.06</v>
      </c>
      <c r="K36" s="47">
        <f>ROUND(I36*H36*E36,2)</f>
        <v>25.07</v>
      </c>
      <c r="L36" s="51">
        <f t="shared" si="2"/>
        <v>300.83999999999997</v>
      </c>
    </row>
    <row r="37" spans="1:12" x14ac:dyDescent="0.25">
      <c r="A37" s="61" t="s">
        <v>416</v>
      </c>
      <c r="B37" s="62" t="s">
        <v>417</v>
      </c>
      <c r="C37" s="10"/>
      <c r="D37" s="72" t="s">
        <v>4</v>
      </c>
      <c r="E37" s="72">
        <v>2</v>
      </c>
      <c r="F37" s="85">
        <v>1</v>
      </c>
      <c r="G37" s="72">
        <v>5</v>
      </c>
      <c r="H37" s="46">
        <f t="shared" si="0"/>
        <v>1.67E-2</v>
      </c>
      <c r="I37" s="82">
        <v>730.58</v>
      </c>
      <c r="J37" s="21">
        <f t="shared" si="1"/>
        <v>1461.16</v>
      </c>
      <c r="K37" s="47">
        <f>ROUND(I37*H37*E37,2)</f>
        <v>24.4</v>
      </c>
      <c r="L37" s="51">
        <f t="shared" si="2"/>
        <v>292.8</v>
      </c>
    </row>
    <row r="38" spans="1:12" x14ac:dyDescent="0.25">
      <c r="A38" s="61" t="s">
        <v>418</v>
      </c>
      <c r="B38" s="62" t="s">
        <v>419</v>
      </c>
      <c r="C38" s="10"/>
      <c r="D38" s="72" t="s">
        <v>4</v>
      </c>
      <c r="E38" s="72">
        <v>3</v>
      </c>
      <c r="F38" s="85">
        <v>1</v>
      </c>
      <c r="G38" s="72">
        <v>5</v>
      </c>
      <c r="H38" s="46">
        <f t="shared" si="0"/>
        <v>1.67E-2</v>
      </c>
      <c r="I38" s="82">
        <v>42.01</v>
      </c>
      <c r="J38" s="21">
        <f t="shared" si="1"/>
        <v>126.03</v>
      </c>
      <c r="K38" s="47">
        <f>ROUND(I38*H38*E38,2)</f>
        <v>2.1</v>
      </c>
      <c r="L38" s="51">
        <f t="shared" si="2"/>
        <v>25.2</v>
      </c>
    </row>
    <row r="39" spans="1:12" x14ac:dyDescent="0.25">
      <c r="A39" s="61" t="s">
        <v>420</v>
      </c>
      <c r="B39" s="62" t="s">
        <v>421</v>
      </c>
      <c r="C39" s="10"/>
      <c r="D39" s="72" t="s">
        <v>4</v>
      </c>
      <c r="E39" s="72">
        <v>5</v>
      </c>
      <c r="F39" s="85">
        <v>1</v>
      </c>
      <c r="G39" s="72">
        <v>10</v>
      </c>
      <c r="H39" s="46">
        <f t="shared" si="0"/>
        <v>8.3000000000000001E-3</v>
      </c>
      <c r="I39" s="82">
        <v>282.62</v>
      </c>
      <c r="J39" s="21">
        <f t="shared" si="1"/>
        <v>1413.1</v>
      </c>
      <c r="K39" s="47">
        <f>ROUND(I39*H39*E39,2)</f>
        <v>11.73</v>
      </c>
      <c r="L39" s="51">
        <f t="shared" si="2"/>
        <v>140.76</v>
      </c>
    </row>
    <row r="40" spans="1:12" x14ac:dyDescent="0.25">
      <c r="A40" s="61" t="s">
        <v>422</v>
      </c>
      <c r="B40" s="62" t="s">
        <v>423</v>
      </c>
      <c r="C40" s="10"/>
      <c r="D40" s="72" t="s">
        <v>4</v>
      </c>
      <c r="E40" s="72">
        <v>3</v>
      </c>
      <c r="F40" s="85">
        <v>1</v>
      </c>
      <c r="G40" s="72">
        <v>10</v>
      </c>
      <c r="H40" s="46">
        <f t="shared" si="0"/>
        <v>8.3000000000000001E-3</v>
      </c>
      <c r="I40" s="82">
        <v>562.78</v>
      </c>
      <c r="J40" s="21">
        <f t="shared" si="1"/>
        <v>1688.34</v>
      </c>
      <c r="K40" s="47">
        <f>ROUND(I40*H40*E40,2)</f>
        <v>14.01</v>
      </c>
      <c r="L40" s="51">
        <f t="shared" si="2"/>
        <v>168.12</v>
      </c>
    </row>
    <row r="41" spans="1:12" x14ac:dyDescent="0.25">
      <c r="A41" s="61" t="s">
        <v>424</v>
      </c>
      <c r="B41" s="62" t="s">
        <v>425</v>
      </c>
      <c r="C41" s="10"/>
      <c r="D41" s="72" t="s">
        <v>4</v>
      </c>
      <c r="E41" s="72">
        <v>5</v>
      </c>
      <c r="F41" s="85">
        <v>1</v>
      </c>
      <c r="G41" s="72">
        <v>5</v>
      </c>
      <c r="H41" s="46">
        <f t="shared" si="0"/>
        <v>1.67E-2</v>
      </c>
      <c r="I41" s="82">
        <v>27.28</v>
      </c>
      <c r="J41" s="21">
        <f t="shared" si="1"/>
        <v>136.4</v>
      </c>
      <c r="K41" s="47">
        <f>ROUND(I41*H41*E41,2)</f>
        <v>2.2799999999999998</v>
      </c>
      <c r="L41" s="51">
        <f t="shared" si="2"/>
        <v>27.36</v>
      </c>
    </row>
    <row r="42" spans="1:12" x14ac:dyDescent="0.25">
      <c r="A42" s="61" t="s">
        <v>426</v>
      </c>
      <c r="B42" s="62" t="s">
        <v>427</v>
      </c>
      <c r="C42" s="10"/>
      <c r="D42" s="72" t="s">
        <v>4</v>
      </c>
      <c r="E42" s="72">
        <v>5</v>
      </c>
      <c r="F42" s="85">
        <v>1</v>
      </c>
      <c r="G42" s="72">
        <v>5</v>
      </c>
      <c r="H42" s="46">
        <f t="shared" si="0"/>
        <v>1.67E-2</v>
      </c>
      <c r="I42" s="82">
        <v>17.809999999999999</v>
      </c>
      <c r="J42" s="21">
        <f t="shared" si="1"/>
        <v>89.05</v>
      </c>
      <c r="K42" s="47">
        <f>ROUND(I42*H42*E42,2)</f>
        <v>1.49</v>
      </c>
      <c r="L42" s="51">
        <f t="shared" si="2"/>
        <v>17.88</v>
      </c>
    </row>
    <row r="43" spans="1:12" x14ac:dyDescent="0.25">
      <c r="A43" s="61" t="s">
        <v>428</v>
      </c>
      <c r="B43" s="62" t="s">
        <v>429</v>
      </c>
      <c r="C43" s="10"/>
      <c r="D43" s="72" t="s">
        <v>4</v>
      </c>
      <c r="E43" s="72">
        <v>5</v>
      </c>
      <c r="F43" s="85">
        <v>1</v>
      </c>
      <c r="G43" s="72">
        <v>5</v>
      </c>
      <c r="H43" s="46">
        <f t="shared" si="0"/>
        <v>1.67E-2</v>
      </c>
      <c r="I43" s="82">
        <v>11.7</v>
      </c>
      <c r="J43" s="21">
        <f t="shared" si="1"/>
        <v>58.5</v>
      </c>
      <c r="K43" s="47">
        <f>ROUND(I43*H43*E43,2)</f>
        <v>0.98</v>
      </c>
      <c r="L43" s="51">
        <f t="shared" si="2"/>
        <v>11.76</v>
      </c>
    </row>
    <row r="44" spans="1:12" x14ac:dyDescent="0.25">
      <c r="A44" s="61" t="s">
        <v>430</v>
      </c>
      <c r="B44" s="62" t="s">
        <v>431</v>
      </c>
      <c r="C44" s="10"/>
      <c r="D44" s="72" t="s">
        <v>4</v>
      </c>
      <c r="E44" s="72">
        <v>27</v>
      </c>
      <c r="F44" s="85">
        <v>1</v>
      </c>
      <c r="G44" s="72">
        <v>5</v>
      </c>
      <c r="H44" s="46">
        <f t="shared" si="0"/>
        <v>1.67E-2</v>
      </c>
      <c r="I44" s="82">
        <v>18.59</v>
      </c>
      <c r="J44" s="21">
        <f t="shared" si="1"/>
        <v>501.93</v>
      </c>
      <c r="K44" s="47">
        <f>ROUND(I44*H44*E44,2)</f>
        <v>8.3800000000000008</v>
      </c>
      <c r="L44" s="51">
        <f t="shared" si="2"/>
        <v>100.56</v>
      </c>
    </row>
    <row r="45" spans="1:12" x14ac:dyDescent="0.25">
      <c r="A45" s="61" t="s">
        <v>432</v>
      </c>
      <c r="B45" s="62" t="s">
        <v>433</v>
      </c>
      <c r="C45" s="10"/>
      <c r="D45" s="72" t="s">
        <v>4</v>
      </c>
      <c r="E45" s="72">
        <v>6</v>
      </c>
      <c r="F45" s="85">
        <v>1</v>
      </c>
      <c r="G45" s="72">
        <v>5</v>
      </c>
      <c r="H45" s="46">
        <f t="shared" si="0"/>
        <v>1.67E-2</v>
      </c>
      <c r="I45" s="82">
        <v>15.17</v>
      </c>
      <c r="J45" s="21">
        <f t="shared" si="1"/>
        <v>91.02</v>
      </c>
      <c r="K45" s="47">
        <f>ROUND(I45*H45*E45,2)</f>
        <v>1.52</v>
      </c>
      <c r="L45" s="51">
        <f t="shared" si="2"/>
        <v>18.239999999999998</v>
      </c>
    </row>
    <row r="46" spans="1:12" x14ac:dyDescent="0.25">
      <c r="A46" s="61" t="s">
        <v>434</v>
      </c>
      <c r="B46" s="62" t="s">
        <v>435</v>
      </c>
      <c r="C46" s="10"/>
      <c r="D46" s="72" t="s">
        <v>4</v>
      </c>
      <c r="E46" s="72">
        <v>6</v>
      </c>
      <c r="F46" s="85">
        <v>1</v>
      </c>
      <c r="G46" s="72">
        <v>5</v>
      </c>
      <c r="H46" s="46">
        <f t="shared" si="0"/>
        <v>1.67E-2</v>
      </c>
      <c r="I46" s="82">
        <v>30.98</v>
      </c>
      <c r="J46" s="21">
        <f t="shared" si="1"/>
        <v>185.88</v>
      </c>
      <c r="K46" s="47">
        <f>ROUND(I46*H46*E46,2)</f>
        <v>3.1</v>
      </c>
      <c r="L46" s="51">
        <f t="shared" si="2"/>
        <v>37.200000000000003</v>
      </c>
    </row>
    <row r="47" spans="1:12" x14ac:dyDescent="0.25">
      <c r="A47" s="61" t="s">
        <v>436</v>
      </c>
      <c r="B47" s="62" t="s">
        <v>437</v>
      </c>
      <c r="C47" s="10"/>
      <c r="D47" s="72" t="s">
        <v>4</v>
      </c>
      <c r="E47" s="72">
        <v>3</v>
      </c>
      <c r="F47" s="85">
        <v>1</v>
      </c>
      <c r="G47" s="72">
        <v>5</v>
      </c>
      <c r="H47" s="46">
        <f t="shared" si="0"/>
        <v>1.67E-2</v>
      </c>
      <c r="I47" s="82">
        <v>20.58</v>
      </c>
      <c r="J47" s="21">
        <f t="shared" si="1"/>
        <v>61.739999999999995</v>
      </c>
      <c r="K47" s="47">
        <f>ROUND(I47*H47*E47,2)</f>
        <v>1.03</v>
      </c>
      <c r="L47" s="51">
        <f t="shared" si="2"/>
        <v>12.36</v>
      </c>
    </row>
    <row r="48" spans="1:12" x14ac:dyDescent="0.25">
      <c r="A48" s="61" t="s">
        <v>438</v>
      </c>
      <c r="B48" s="62" t="s">
        <v>589</v>
      </c>
      <c r="C48" s="10"/>
      <c r="D48" s="72" t="s">
        <v>4</v>
      </c>
      <c r="E48" s="72">
        <v>8</v>
      </c>
      <c r="F48" s="85">
        <v>1</v>
      </c>
      <c r="G48" s="72">
        <v>10</v>
      </c>
      <c r="H48" s="46">
        <f t="shared" si="0"/>
        <v>8.3000000000000001E-3</v>
      </c>
      <c r="I48" s="82">
        <v>2464.86</v>
      </c>
      <c r="J48" s="21">
        <f t="shared" si="1"/>
        <v>19718.88</v>
      </c>
      <c r="K48" s="47">
        <f>ROUND(I48*H48*E48,2)</f>
        <v>163.66999999999999</v>
      </c>
      <c r="L48" s="51">
        <f t="shared" si="2"/>
        <v>1964.04</v>
      </c>
    </row>
    <row r="49" spans="1:12" x14ac:dyDescent="0.25">
      <c r="A49" s="61" t="s">
        <v>439</v>
      </c>
      <c r="B49" s="62" t="s">
        <v>440</v>
      </c>
      <c r="C49" s="10"/>
      <c r="D49" s="72" t="s">
        <v>4</v>
      </c>
      <c r="E49" s="72">
        <v>2</v>
      </c>
      <c r="F49" s="85">
        <v>1</v>
      </c>
      <c r="G49" s="72">
        <v>5</v>
      </c>
      <c r="H49" s="46">
        <f t="shared" si="0"/>
        <v>1.67E-2</v>
      </c>
      <c r="I49" s="82">
        <v>176.88</v>
      </c>
      <c r="J49" s="21">
        <f t="shared" si="1"/>
        <v>353.76</v>
      </c>
      <c r="K49" s="47">
        <f>ROUND(I49*H49*E49,2)</f>
        <v>5.91</v>
      </c>
      <c r="L49" s="51">
        <f t="shared" si="2"/>
        <v>70.92</v>
      </c>
    </row>
    <row r="50" spans="1:12" x14ac:dyDescent="0.25">
      <c r="A50" s="61" t="s">
        <v>441</v>
      </c>
      <c r="B50" s="62" t="s">
        <v>442</v>
      </c>
      <c r="C50" s="10"/>
      <c r="D50" s="72" t="s">
        <v>4</v>
      </c>
      <c r="E50" s="72">
        <v>6</v>
      </c>
      <c r="F50" s="85">
        <v>1</v>
      </c>
      <c r="G50" s="72">
        <v>5</v>
      </c>
      <c r="H50" s="46">
        <f t="shared" si="0"/>
        <v>1.67E-2</v>
      </c>
      <c r="I50" s="82">
        <v>192.59</v>
      </c>
      <c r="J50" s="21">
        <f t="shared" si="1"/>
        <v>1155.54</v>
      </c>
      <c r="K50" s="47">
        <f>ROUND(I50*H50*E50,2)</f>
        <v>19.3</v>
      </c>
      <c r="L50" s="51">
        <f t="shared" si="2"/>
        <v>231.6</v>
      </c>
    </row>
    <row r="51" spans="1:12" x14ac:dyDescent="0.25">
      <c r="A51" s="61" t="s">
        <v>443</v>
      </c>
      <c r="B51" s="62" t="s">
        <v>444</v>
      </c>
      <c r="C51" s="10"/>
      <c r="D51" s="72" t="s">
        <v>4</v>
      </c>
      <c r="E51" s="72">
        <v>6</v>
      </c>
      <c r="F51" s="85">
        <v>1</v>
      </c>
      <c r="G51" s="72">
        <v>5</v>
      </c>
      <c r="H51" s="46">
        <f t="shared" si="0"/>
        <v>1.67E-2</v>
      </c>
      <c r="I51" s="82">
        <v>115.84</v>
      </c>
      <c r="J51" s="21">
        <f t="shared" si="1"/>
        <v>695.04</v>
      </c>
      <c r="K51" s="47">
        <f>ROUND(I51*H51*E51,2)</f>
        <v>11.61</v>
      </c>
      <c r="L51" s="51">
        <f t="shared" si="2"/>
        <v>139.32</v>
      </c>
    </row>
    <row r="52" spans="1:12" x14ac:dyDescent="0.25">
      <c r="A52" s="61" t="s">
        <v>445</v>
      </c>
      <c r="B52" s="62" t="s">
        <v>446</v>
      </c>
      <c r="C52" s="10"/>
      <c r="D52" s="72" t="s">
        <v>4</v>
      </c>
      <c r="E52" s="72">
        <v>18</v>
      </c>
      <c r="F52" s="85">
        <v>1</v>
      </c>
      <c r="G52" s="72">
        <v>10</v>
      </c>
      <c r="H52" s="46">
        <f t="shared" si="0"/>
        <v>8.3000000000000001E-3</v>
      </c>
      <c r="I52" s="82">
        <v>615.12</v>
      </c>
      <c r="J52" s="21">
        <f t="shared" si="1"/>
        <v>11072.16</v>
      </c>
      <c r="K52" s="47">
        <f>ROUND(I52*H52*E52,2)</f>
        <v>91.9</v>
      </c>
      <c r="L52" s="51">
        <f t="shared" si="2"/>
        <v>1102.8</v>
      </c>
    </row>
    <row r="53" spans="1:12" x14ac:dyDescent="0.25">
      <c r="A53" s="61" t="s">
        <v>447</v>
      </c>
      <c r="B53" s="62" t="s">
        <v>448</v>
      </c>
      <c r="C53" s="10"/>
      <c r="D53" s="72" t="s">
        <v>4</v>
      </c>
      <c r="E53" s="72">
        <v>2</v>
      </c>
      <c r="F53" s="85">
        <v>1</v>
      </c>
      <c r="G53" s="72">
        <v>5</v>
      </c>
      <c r="H53" s="46">
        <f t="shared" si="0"/>
        <v>1.67E-2</v>
      </c>
      <c r="I53" s="82">
        <v>8.7100000000000009</v>
      </c>
      <c r="J53" s="21">
        <f t="shared" si="1"/>
        <v>17.420000000000002</v>
      </c>
      <c r="K53" s="47">
        <f>ROUND(I53*H53*E53,2)</f>
        <v>0.28999999999999998</v>
      </c>
      <c r="L53" s="51">
        <f t="shared" si="2"/>
        <v>3.48</v>
      </c>
    </row>
    <row r="54" spans="1:12" x14ac:dyDescent="0.25">
      <c r="A54" s="61" t="s">
        <v>449</v>
      </c>
      <c r="B54" s="62" t="s">
        <v>450</v>
      </c>
      <c r="C54" s="10"/>
      <c r="D54" s="72" t="s">
        <v>4</v>
      </c>
      <c r="E54" s="72">
        <v>5</v>
      </c>
      <c r="F54" s="85">
        <v>1</v>
      </c>
      <c r="G54" s="72">
        <v>5</v>
      </c>
      <c r="H54" s="46">
        <f t="shared" si="0"/>
        <v>1.67E-2</v>
      </c>
      <c r="I54" s="82">
        <v>41.61</v>
      </c>
      <c r="J54" s="21">
        <f t="shared" si="1"/>
        <v>208.05</v>
      </c>
      <c r="K54" s="47">
        <f>ROUND(I54*H54*E54,2)</f>
        <v>3.47</v>
      </c>
      <c r="L54" s="51">
        <f t="shared" si="2"/>
        <v>41.64</v>
      </c>
    </row>
    <row r="55" spans="1:12" x14ac:dyDescent="0.25">
      <c r="A55" s="61" t="s">
        <v>451</v>
      </c>
      <c r="B55" s="62" t="s">
        <v>452</v>
      </c>
      <c r="C55" s="10"/>
      <c r="D55" s="72" t="s">
        <v>4</v>
      </c>
      <c r="E55" s="72">
        <v>5</v>
      </c>
      <c r="F55" s="85">
        <v>1</v>
      </c>
      <c r="G55" s="72">
        <v>5</v>
      </c>
      <c r="H55" s="46">
        <f t="shared" si="0"/>
        <v>1.67E-2</v>
      </c>
      <c r="I55" s="82">
        <v>38.130000000000003</v>
      </c>
      <c r="J55" s="21">
        <f t="shared" si="1"/>
        <v>190.65</v>
      </c>
      <c r="K55" s="47">
        <f>ROUND(I55*H55*E55,2)</f>
        <v>3.18</v>
      </c>
      <c r="L55" s="51">
        <f t="shared" si="2"/>
        <v>38.159999999999997</v>
      </c>
    </row>
    <row r="56" spans="1:12" x14ac:dyDescent="0.25">
      <c r="A56" s="61" t="s">
        <v>453</v>
      </c>
      <c r="B56" s="62" t="s">
        <v>454</v>
      </c>
      <c r="C56" s="10"/>
      <c r="D56" s="72" t="s">
        <v>4</v>
      </c>
      <c r="E56" s="72">
        <v>4</v>
      </c>
      <c r="F56" s="85">
        <v>1</v>
      </c>
      <c r="G56" s="72">
        <v>5</v>
      </c>
      <c r="H56" s="46">
        <f t="shared" si="0"/>
        <v>1.67E-2</v>
      </c>
      <c r="I56" s="82">
        <v>65.44</v>
      </c>
      <c r="J56" s="21">
        <f t="shared" si="1"/>
        <v>261.76</v>
      </c>
      <c r="K56" s="47">
        <f>ROUND(I56*H56*E56,2)</f>
        <v>4.37</v>
      </c>
      <c r="L56" s="51">
        <f t="shared" si="2"/>
        <v>52.44</v>
      </c>
    </row>
    <row r="57" spans="1:12" x14ac:dyDescent="0.25">
      <c r="A57" s="61" t="s">
        <v>455</v>
      </c>
      <c r="B57" s="62" t="s">
        <v>456</v>
      </c>
      <c r="C57" s="10"/>
      <c r="D57" s="72" t="s">
        <v>4</v>
      </c>
      <c r="E57" s="72">
        <v>4</v>
      </c>
      <c r="F57" s="85">
        <v>1</v>
      </c>
      <c r="G57" s="72">
        <v>5</v>
      </c>
      <c r="H57" s="46">
        <f t="shared" si="0"/>
        <v>1.67E-2</v>
      </c>
      <c r="I57" s="82">
        <v>42.32</v>
      </c>
      <c r="J57" s="21">
        <f t="shared" si="1"/>
        <v>169.28</v>
      </c>
      <c r="K57" s="47">
        <f>ROUND(I57*H57*E57,2)</f>
        <v>2.83</v>
      </c>
      <c r="L57" s="51">
        <f t="shared" si="2"/>
        <v>33.96</v>
      </c>
    </row>
    <row r="58" spans="1:12" x14ac:dyDescent="0.25">
      <c r="A58" s="61" t="s">
        <v>457</v>
      </c>
      <c r="B58" s="62" t="s">
        <v>458</v>
      </c>
      <c r="C58" s="10"/>
      <c r="D58" s="72" t="s">
        <v>4</v>
      </c>
      <c r="E58" s="72">
        <v>22</v>
      </c>
      <c r="F58" s="85">
        <v>1</v>
      </c>
      <c r="G58" s="72">
        <v>5</v>
      </c>
      <c r="H58" s="46">
        <f t="shared" si="0"/>
        <v>1.67E-2</v>
      </c>
      <c r="I58" s="82">
        <v>24.29</v>
      </c>
      <c r="J58" s="21">
        <f t="shared" si="1"/>
        <v>534.38</v>
      </c>
      <c r="K58" s="47">
        <f>ROUND(I58*H58*E58,2)</f>
        <v>8.92</v>
      </c>
      <c r="L58" s="51">
        <f t="shared" si="2"/>
        <v>107.04</v>
      </c>
    </row>
    <row r="59" spans="1:12" x14ac:dyDescent="0.25">
      <c r="A59" s="61" t="s">
        <v>459</v>
      </c>
      <c r="B59" s="62" t="s">
        <v>460</v>
      </c>
      <c r="C59" s="10"/>
      <c r="D59" s="72" t="s">
        <v>4</v>
      </c>
      <c r="E59" s="72">
        <v>22</v>
      </c>
      <c r="F59" s="85">
        <v>1</v>
      </c>
      <c r="G59" s="72">
        <v>5</v>
      </c>
      <c r="H59" s="46">
        <f t="shared" si="0"/>
        <v>1.67E-2</v>
      </c>
      <c r="I59" s="82">
        <v>35.869999999999997</v>
      </c>
      <c r="J59" s="21">
        <f t="shared" si="1"/>
        <v>789.14</v>
      </c>
      <c r="K59" s="47">
        <f>ROUND(I59*H59*E59,2)</f>
        <v>13.18</v>
      </c>
      <c r="L59" s="51">
        <f t="shared" si="2"/>
        <v>158.16</v>
      </c>
    </row>
    <row r="60" spans="1:12" x14ac:dyDescent="0.25">
      <c r="A60" s="61" t="s">
        <v>461</v>
      </c>
      <c r="B60" s="62" t="s">
        <v>462</v>
      </c>
      <c r="C60" s="10"/>
      <c r="D60" s="72" t="s">
        <v>4</v>
      </c>
      <c r="E60" s="72">
        <v>7</v>
      </c>
      <c r="F60" s="85">
        <v>1</v>
      </c>
      <c r="G60" s="72">
        <v>5</v>
      </c>
      <c r="H60" s="46">
        <f t="shared" si="0"/>
        <v>1.67E-2</v>
      </c>
      <c r="I60" s="82">
        <v>28.51</v>
      </c>
      <c r="J60" s="21">
        <f t="shared" si="1"/>
        <v>199.57000000000002</v>
      </c>
      <c r="K60" s="47">
        <f>ROUND(I60*H60*E60,2)</f>
        <v>3.33</v>
      </c>
      <c r="L60" s="51">
        <f t="shared" si="2"/>
        <v>39.96</v>
      </c>
    </row>
    <row r="61" spans="1:12" x14ac:dyDescent="0.25">
      <c r="A61" s="61" t="s">
        <v>463</v>
      </c>
      <c r="B61" s="62" t="s">
        <v>464</v>
      </c>
      <c r="C61" s="10"/>
      <c r="D61" s="72" t="s">
        <v>4</v>
      </c>
      <c r="E61" s="72">
        <v>3</v>
      </c>
      <c r="F61" s="85">
        <v>1</v>
      </c>
      <c r="G61" s="72">
        <v>5</v>
      </c>
      <c r="H61" s="46">
        <f t="shared" si="0"/>
        <v>1.67E-2</v>
      </c>
      <c r="I61" s="82">
        <v>47.48</v>
      </c>
      <c r="J61" s="21">
        <f t="shared" si="1"/>
        <v>142.44</v>
      </c>
      <c r="K61" s="47">
        <f>ROUND(I61*H61*E61,2)</f>
        <v>2.38</v>
      </c>
      <c r="L61" s="51">
        <f t="shared" si="2"/>
        <v>28.56</v>
      </c>
    </row>
    <row r="62" spans="1:12" x14ac:dyDescent="0.25">
      <c r="A62" s="61" t="s">
        <v>465</v>
      </c>
      <c r="B62" s="62" t="s">
        <v>466</v>
      </c>
      <c r="C62" s="10"/>
      <c r="D62" s="72" t="s">
        <v>4</v>
      </c>
      <c r="E62" s="72">
        <v>22</v>
      </c>
      <c r="F62" s="85">
        <v>1</v>
      </c>
      <c r="G62" s="72">
        <v>5</v>
      </c>
      <c r="H62" s="46">
        <f t="shared" si="0"/>
        <v>1.67E-2</v>
      </c>
      <c r="I62" s="82">
        <v>100.46</v>
      </c>
      <c r="J62" s="21">
        <f t="shared" si="1"/>
        <v>2210.12</v>
      </c>
      <c r="K62" s="47">
        <f>ROUND(I62*H62*E62,2)</f>
        <v>36.909999999999997</v>
      </c>
      <c r="L62" s="51">
        <f t="shared" si="2"/>
        <v>442.92</v>
      </c>
    </row>
    <row r="63" spans="1:12" x14ac:dyDescent="0.25">
      <c r="A63" s="61" t="s">
        <v>467</v>
      </c>
      <c r="B63" s="62" t="s">
        <v>468</v>
      </c>
      <c r="C63" s="10"/>
      <c r="D63" s="72" t="s">
        <v>4</v>
      </c>
      <c r="E63" s="72">
        <v>2</v>
      </c>
      <c r="F63" s="85">
        <v>1</v>
      </c>
      <c r="G63" s="72">
        <v>5</v>
      </c>
      <c r="H63" s="46">
        <f t="shared" si="0"/>
        <v>1.67E-2</v>
      </c>
      <c r="I63" s="82">
        <v>60.67</v>
      </c>
      <c r="J63" s="21">
        <f t="shared" si="1"/>
        <v>121.34</v>
      </c>
      <c r="K63" s="47">
        <f>ROUND(I63*H63*E63,2)</f>
        <v>2.0299999999999998</v>
      </c>
      <c r="L63" s="51">
        <f t="shared" si="2"/>
        <v>24.36</v>
      </c>
    </row>
    <row r="64" spans="1:12" x14ac:dyDescent="0.25">
      <c r="A64" s="61" t="s">
        <v>469</v>
      </c>
      <c r="B64" s="62" t="s">
        <v>470</v>
      </c>
      <c r="C64" s="10"/>
      <c r="D64" s="72" t="s">
        <v>4</v>
      </c>
      <c r="E64" s="72">
        <v>2</v>
      </c>
      <c r="F64" s="85">
        <v>1</v>
      </c>
      <c r="G64" s="72">
        <v>5</v>
      </c>
      <c r="H64" s="46">
        <f t="shared" si="0"/>
        <v>1.67E-2</v>
      </c>
      <c r="I64" s="82">
        <v>20.7</v>
      </c>
      <c r="J64" s="21">
        <f t="shared" si="1"/>
        <v>41.4</v>
      </c>
      <c r="K64" s="47">
        <f>ROUND(I64*H64*E64,2)</f>
        <v>0.69</v>
      </c>
      <c r="L64" s="51">
        <f t="shared" si="2"/>
        <v>8.2799999999999994</v>
      </c>
    </row>
    <row r="65" spans="1:12" x14ac:dyDescent="0.25">
      <c r="A65" s="61" t="s">
        <v>471</v>
      </c>
      <c r="B65" s="62" t="s">
        <v>472</v>
      </c>
      <c r="C65" s="10"/>
      <c r="D65" s="72" t="s">
        <v>4</v>
      </c>
      <c r="E65" s="72">
        <v>28</v>
      </c>
      <c r="F65" s="85">
        <v>1</v>
      </c>
      <c r="G65" s="72">
        <v>5</v>
      </c>
      <c r="H65" s="46">
        <f t="shared" si="0"/>
        <v>1.67E-2</v>
      </c>
      <c r="I65" s="82">
        <v>26.81</v>
      </c>
      <c r="J65" s="21">
        <f t="shared" si="1"/>
        <v>750.68</v>
      </c>
      <c r="K65" s="47">
        <f>ROUND(I65*H65*E65,2)</f>
        <v>12.54</v>
      </c>
      <c r="L65" s="51">
        <f t="shared" si="2"/>
        <v>150.47999999999999</v>
      </c>
    </row>
    <row r="66" spans="1:12" x14ac:dyDescent="0.25">
      <c r="A66" s="61" t="s">
        <v>473</v>
      </c>
      <c r="B66" s="62" t="s">
        <v>474</v>
      </c>
      <c r="C66" s="10"/>
      <c r="D66" s="72" t="s">
        <v>4</v>
      </c>
      <c r="E66" s="72">
        <v>4</v>
      </c>
      <c r="F66" s="85">
        <v>1</v>
      </c>
      <c r="G66" s="72">
        <v>5</v>
      </c>
      <c r="H66" s="46">
        <f t="shared" si="0"/>
        <v>1.67E-2</v>
      </c>
      <c r="I66" s="82">
        <v>38.21</v>
      </c>
      <c r="J66" s="21">
        <f t="shared" si="1"/>
        <v>152.84</v>
      </c>
      <c r="K66" s="47">
        <f>ROUND(I66*H66*E66,2)</f>
        <v>2.5499999999999998</v>
      </c>
      <c r="L66" s="51">
        <f t="shared" si="2"/>
        <v>30.6</v>
      </c>
    </row>
    <row r="67" spans="1:12" x14ac:dyDescent="0.25">
      <c r="A67" s="61" t="s">
        <v>475</v>
      </c>
      <c r="B67" s="62" t="s">
        <v>476</v>
      </c>
      <c r="C67" s="10"/>
      <c r="D67" s="72" t="s">
        <v>4</v>
      </c>
      <c r="E67" s="72">
        <v>2</v>
      </c>
      <c r="F67" s="85">
        <v>1</v>
      </c>
      <c r="G67" s="72">
        <v>5</v>
      </c>
      <c r="H67" s="46">
        <f t="shared" si="0"/>
        <v>1.67E-2</v>
      </c>
      <c r="I67" s="82">
        <v>31.46</v>
      </c>
      <c r="J67" s="21">
        <f t="shared" si="1"/>
        <v>62.92</v>
      </c>
      <c r="K67" s="47">
        <f>ROUND(I67*H67*E67,2)</f>
        <v>1.05</v>
      </c>
      <c r="L67" s="51">
        <f t="shared" si="2"/>
        <v>12.6</v>
      </c>
    </row>
    <row r="68" spans="1:12" x14ac:dyDescent="0.25">
      <c r="A68" s="61" t="s">
        <v>477</v>
      </c>
      <c r="B68" s="62" t="s">
        <v>478</v>
      </c>
      <c r="C68" s="10"/>
      <c r="D68" s="72" t="s">
        <v>4</v>
      </c>
      <c r="E68" s="72">
        <v>22</v>
      </c>
      <c r="F68" s="85">
        <v>1</v>
      </c>
      <c r="G68" s="72">
        <v>5</v>
      </c>
      <c r="H68" s="46">
        <f t="shared" si="0"/>
        <v>1.67E-2</v>
      </c>
      <c r="I68" s="82">
        <v>75.98</v>
      </c>
      <c r="J68" s="21">
        <f t="shared" si="1"/>
        <v>1671.5600000000002</v>
      </c>
      <c r="K68" s="47">
        <f>ROUND(I68*H68*E68,2)</f>
        <v>27.92</v>
      </c>
      <c r="L68" s="51">
        <f t="shared" si="2"/>
        <v>335.04</v>
      </c>
    </row>
    <row r="69" spans="1:12" x14ac:dyDescent="0.25">
      <c r="A69" s="61" t="s">
        <v>479</v>
      </c>
      <c r="B69" s="62" t="s">
        <v>480</v>
      </c>
      <c r="C69" s="10"/>
      <c r="D69" s="72" t="s">
        <v>4</v>
      </c>
      <c r="E69" s="72">
        <v>22</v>
      </c>
      <c r="F69" s="85">
        <v>1</v>
      </c>
      <c r="G69" s="72">
        <v>5</v>
      </c>
      <c r="H69" s="46">
        <f t="shared" si="0"/>
        <v>1.67E-2</v>
      </c>
      <c r="I69" s="82">
        <v>50.65</v>
      </c>
      <c r="J69" s="21">
        <f t="shared" si="1"/>
        <v>1114.3</v>
      </c>
      <c r="K69" s="47">
        <f>ROUND(I69*H69*E69,2)</f>
        <v>18.61</v>
      </c>
      <c r="L69" s="51">
        <f t="shared" si="2"/>
        <v>223.32</v>
      </c>
    </row>
    <row r="70" spans="1:12" x14ac:dyDescent="0.25">
      <c r="A70" s="61" t="s">
        <v>481</v>
      </c>
      <c r="B70" s="62" t="s">
        <v>482</v>
      </c>
      <c r="C70" s="10"/>
      <c r="D70" s="72" t="s">
        <v>4</v>
      </c>
      <c r="E70" s="72">
        <v>3</v>
      </c>
      <c r="F70" s="85">
        <v>1</v>
      </c>
      <c r="G70" s="72">
        <v>5</v>
      </c>
      <c r="H70" s="46">
        <f t="shared" si="0"/>
        <v>1.67E-2</v>
      </c>
      <c r="I70" s="82">
        <v>27.46</v>
      </c>
      <c r="J70" s="21">
        <f t="shared" si="1"/>
        <v>82.38</v>
      </c>
      <c r="K70" s="47">
        <f>ROUND(I70*H70*E70,2)</f>
        <v>1.38</v>
      </c>
      <c r="L70" s="51">
        <f t="shared" si="2"/>
        <v>16.559999999999999</v>
      </c>
    </row>
    <row r="71" spans="1:12" x14ac:dyDescent="0.25">
      <c r="A71" s="61" t="s">
        <v>483</v>
      </c>
      <c r="B71" s="62" t="s">
        <v>484</v>
      </c>
      <c r="C71" s="10"/>
      <c r="D71" s="72" t="s">
        <v>4</v>
      </c>
      <c r="E71" s="72">
        <v>4</v>
      </c>
      <c r="F71" s="85">
        <v>1</v>
      </c>
      <c r="G71" s="72">
        <v>5</v>
      </c>
      <c r="H71" s="46">
        <f t="shared" si="0"/>
        <v>1.67E-2</v>
      </c>
      <c r="I71" s="82">
        <v>81.349999999999994</v>
      </c>
      <c r="J71" s="21">
        <f t="shared" si="1"/>
        <v>325.39999999999998</v>
      </c>
      <c r="K71" s="47">
        <f>ROUND(I71*H71*E71,2)</f>
        <v>5.43</v>
      </c>
      <c r="L71" s="51">
        <f t="shared" si="2"/>
        <v>65.16</v>
      </c>
    </row>
    <row r="72" spans="1:12" x14ac:dyDescent="0.25">
      <c r="A72" s="61" t="s">
        <v>485</v>
      </c>
      <c r="B72" s="62" t="s">
        <v>486</v>
      </c>
      <c r="C72" s="10"/>
      <c r="D72" s="72" t="s">
        <v>4</v>
      </c>
      <c r="E72" s="72">
        <v>30</v>
      </c>
      <c r="F72" s="85">
        <v>1</v>
      </c>
      <c r="G72" s="72">
        <v>5</v>
      </c>
      <c r="H72" s="46">
        <f t="shared" si="0"/>
        <v>1.67E-2</v>
      </c>
      <c r="I72" s="82">
        <v>70.41</v>
      </c>
      <c r="J72" s="21">
        <f t="shared" si="1"/>
        <v>2112.2999999999997</v>
      </c>
      <c r="K72" s="47">
        <f>ROUND(I72*H72*E72,2)</f>
        <v>35.28</v>
      </c>
      <c r="L72" s="51">
        <f t="shared" si="2"/>
        <v>423.36</v>
      </c>
    </row>
    <row r="73" spans="1:12" x14ac:dyDescent="0.25">
      <c r="A73" s="61" t="s">
        <v>487</v>
      </c>
      <c r="B73" s="62" t="s">
        <v>488</v>
      </c>
      <c r="C73" s="10"/>
      <c r="D73" s="72" t="s">
        <v>4</v>
      </c>
      <c r="E73" s="72">
        <v>1</v>
      </c>
      <c r="F73" s="85">
        <v>1</v>
      </c>
      <c r="G73" s="72">
        <v>5</v>
      </c>
      <c r="H73" s="46">
        <f t="shared" si="0"/>
        <v>1.67E-2</v>
      </c>
      <c r="I73" s="82">
        <v>6489.9</v>
      </c>
      <c r="J73" s="21">
        <f t="shared" si="1"/>
        <v>6489.9</v>
      </c>
      <c r="K73" s="47">
        <f>ROUND(I73*H73*E73,2)</f>
        <v>108.38</v>
      </c>
      <c r="L73" s="51">
        <f t="shared" si="2"/>
        <v>1300.56</v>
      </c>
    </row>
    <row r="74" spans="1:12" x14ac:dyDescent="0.25">
      <c r="A74" s="61" t="s">
        <v>489</v>
      </c>
      <c r="B74" s="62" t="s">
        <v>490</v>
      </c>
      <c r="C74" s="10"/>
      <c r="D74" s="72" t="s">
        <v>4</v>
      </c>
      <c r="E74" s="72">
        <v>22</v>
      </c>
      <c r="F74" s="85">
        <v>1</v>
      </c>
      <c r="G74" s="72">
        <v>5</v>
      </c>
      <c r="H74" s="46">
        <f t="shared" si="0"/>
        <v>1.67E-2</v>
      </c>
      <c r="I74" s="82">
        <v>25.9</v>
      </c>
      <c r="J74" s="21">
        <f t="shared" si="1"/>
        <v>569.79999999999995</v>
      </c>
      <c r="K74" s="47">
        <f>ROUND(I74*H74*E74,2)</f>
        <v>9.52</v>
      </c>
      <c r="L74" s="51">
        <f t="shared" si="2"/>
        <v>114.24</v>
      </c>
    </row>
    <row r="75" spans="1:12" x14ac:dyDescent="0.25">
      <c r="A75" s="61" t="s">
        <v>491</v>
      </c>
      <c r="B75" s="62" t="s">
        <v>492</v>
      </c>
      <c r="C75" s="10"/>
      <c r="D75" s="72" t="s">
        <v>4</v>
      </c>
      <c r="E75" s="72">
        <v>22</v>
      </c>
      <c r="F75" s="85">
        <v>1</v>
      </c>
      <c r="G75" s="72">
        <v>5</v>
      </c>
      <c r="H75" s="46">
        <f t="shared" si="0"/>
        <v>1.67E-2</v>
      </c>
      <c r="I75" s="82">
        <v>28.64</v>
      </c>
      <c r="J75" s="21">
        <f t="shared" si="1"/>
        <v>630.08000000000004</v>
      </c>
      <c r="K75" s="47">
        <f>ROUND(I75*H75*E75,2)</f>
        <v>10.52</v>
      </c>
      <c r="L75" s="51">
        <f t="shared" si="2"/>
        <v>126.24</v>
      </c>
    </row>
    <row r="76" spans="1:12" x14ac:dyDescent="0.25">
      <c r="A76" s="61" t="s">
        <v>493</v>
      </c>
      <c r="B76" s="62" t="s">
        <v>494</v>
      </c>
      <c r="C76" s="10"/>
      <c r="D76" s="72" t="s">
        <v>4</v>
      </c>
      <c r="E76" s="72">
        <v>22</v>
      </c>
      <c r="F76" s="85">
        <v>1</v>
      </c>
      <c r="G76" s="72">
        <v>5</v>
      </c>
      <c r="H76" s="46">
        <f t="shared" si="0"/>
        <v>1.67E-2</v>
      </c>
      <c r="I76" s="82">
        <v>26.1</v>
      </c>
      <c r="J76" s="21">
        <f t="shared" si="1"/>
        <v>574.20000000000005</v>
      </c>
      <c r="K76" s="47">
        <f>ROUND(I76*H76*E76,2)</f>
        <v>9.59</v>
      </c>
      <c r="L76" s="51">
        <f t="shared" si="2"/>
        <v>115.08</v>
      </c>
    </row>
    <row r="77" spans="1:12" x14ac:dyDescent="0.25">
      <c r="A77" s="61" t="s">
        <v>495</v>
      </c>
      <c r="B77" s="62" t="s">
        <v>496</v>
      </c>
      <c r="C77" s="10"/>
      <c r="D77" s="72" t="s">
        <v>4</v>
      </c>
      <c r="E77" s="72">
        <v>1</v>
      </c>
      <c r="F77" s="85">
        <v>1</v>
      </c>
      <c r="G77" s="72">
        <v>10</v>
      </c>
      <c r="H77" s="46">
        <f t="shared" si="0"/>
        <v>8.3000000000000001E-3</v>
      </c>
      <c r="I77" s="82">
        <v>2324.04</v>
      </c>
      <c r="J77" s="21">
        <f t="shared" si="1"/>
        <v>2324.04</v>
      </c>
      <c r="K77" s="47">
        <f>ROUND(I77*H77*E77,2)</f>
        <v>19.29</v>
      </c>
      <c r="L77" s="51">
        <f t="shared" si="2"/>
        <v>231.48</v>
      </c>
    </row>
    <row r="78" spans="1:12" x14ac:dyDescent="0.25">
      <c r="A78" s="61" t="s">
        <v>497</v>
      </c>
      <c r="B78" s="62" t="s">
        <v>498</v>
      </c>
      <c r="C78" s="10"/>
      <c r="D78" s="72" t="s">
        <v>4</v>
      </c>
      <c r="E78" s="72">
        <v>6</v>
      </c>
      <c r="F78" s="85">
        <v>1</v>
      </c>
      <c r="G78" s="72">
        <v>5</v>
      </c>
      <c r="H78" s="46">
        <f t="shared" si="0"/>
        <v>1.67E-2</v>
      </c>
      <c r="I78" s="82">
        <v>74.069999999999993</v>
      </c>
      <c r="J78" s="21">
        <f t="shared" si="1"/>
        <v>444.41999999999996</v>
      </c>
      <c r="K78" s="47">
        <f>ROUND(I78*H78*E78,2)</f>
        <v>7.42</v>
      </c>
      <c r="L78" s="51">
        <f t="shared" si="2"/>
        <v>89.04</v>
      </c>
    </row>
    <row r="79" spans="1:12" x14ac:dyDescent="0.25">
      <c r="A79" s="61" t="s">
        <v>499</v>
      </c>
      <c r="B79" s="62" t="s">
        <v>500</v>
      </c>
      <c r="C79" s="10"/>
      <c r="D79" s="72" t="s">
        <v>4</v>
      </c>
      <c r="E79" s="72">
        <v>1</v>
      </c>
      <c r="F79" s="85">
        <v>1</v>
      </c>
      <c r="G79" s="72">
        <v>10</v>
      </c>
      <c r="H79" s="46">
        <f t="shared" si="0"/>
        <v>8.3000000000000001E-3</v>
      </c>
      <c r="I79" s="82">
        <v>1984.95</v>
      </c>
      <c r="J79" s="21">
        <f t="shared" si="1"/>
        <v>1984.95</v>
      </c>
      <c r="K79" s="47">
        <f>ROUND(I79*H79*E79,2)</f>
        <v>16.48</v>
      </c>
      <c r="L79" s="51">
        <f t="shared" si="2"/>
        <v>197.76</v>
      </c>
    </row>
    <row r="80" spans="1:12" x14ac:dyDescent="0.25">
      <c r="A80" s="61" t="s">
        <v>501</v>
      </c>
      <c r="B80" s="62" t="s">
        <v>502</v>
      </c>
      <c r="C80" s="10"/>
      <c r="D80" s="72" t="s">
        <v>4</v>
      </c>
      <c r="E80" s="72">
        <v>6</v>
      </c>
      <c r="F80" s="85">
        <v>1</v>
      </c>
      <c r="G80" s="72">
        <v>10</v>
      </c>
      <c r="H80" s="46">
        <f t="shared" si="0"/>
        <v>8.3000000000000001E-3</v>
      </c>
      <c r="I80" s="82">
        <v>726.4</v>
      </c>
      <c r="J80" s="21">
        <f t="shared" si="1"/>
        <v>4358.3999999999996</v>
      </c>
      <c r="K80" s="47">
        <f>ROUND(I80*H80*E80,2)</f>
        <v>36.17</v>
      </c>
      <c r="L80" s="51">
        <f t="shared" si="2"/>
        <v>434.04</v>
      </c>
    </row>
    <row r="81" spans="1:12" x14ac:dyDescent="0.25">
      <c r="A81" s="61" t="s">
        <v>503</v>
      </c>
      <c r="B81" s="62" t="s">
        <v>504</v>
      </c>
      <c r="C81" s="10"/>
      <c r="D81" s="72" t="s">
        <v>4</v>
      </c>
      <c r="E81" s="72">
        <v>3</v>
      </c>
      <c r="F81" s="85">
        <v>1</v>
      </c>
      <c r="G81" s="72">
        <v>10</v>
      </c>
      <c r="H81" s="46">
        <f t="shared" si="0"/>
        <v>8.3000000000000001E-3</v>
      </c>
      <c r="I81" s="82">
        <v>449.91</v>
      </c>
      <c r="J81" s="21">
        <f t="shared" si="1"/>
        <v>1349.73</v>
      </c>
      <c r="K81" s="47">
        <f>ROUND(I81*H81*E81,2)</f>
        <v>11.2</v>
      </c>
      <c r="L81" s="51">
        <f t="shared" si="2"/>
        <v>134.4</v>
      </c>
    </row>
    <row r="82" spans="1:12" x14ac:dyDescent="0.25">
      <c r="A82" s="61" t="s">
        <v>505</v>
      </c>
      <c r="B82" s="62" t="s">
        <v>590</v>
      </c>
      <c r="C82" s="10"/>
      <c r="D82" s="72" t="s">
        <v>4</v>
      </c>
      <c r="E82" s="72">
        <v>1</v>
      </c>
      <c r="F82" s="85">
        <v>1</v>
      </c>
      <c r="G82" s="72">
        <v>10</v>
      </c>
      <c r="H82" s="46">
        <f t="shared" si="0"/>
        <v>8.3000000000000001E-3</v>
      </c>
      <c r="I82" s="82">
        <v>6699.15</v>
      </c>
      <c r="J82" s="21">
        <f t="shared" si="1"/>
        <v>6699.15</v>
      </c>
      <c r="K82" s="47">
        <f>ROUND(I82*H82*E82,2)</f>
        <v>55.6</v>
      </c>
      <c r="L82" s="51">
        <f t="shared" si="2"/>
        <v>667.2</v>
      </c>
    </row>
    <row r="83" spans="1:12" x14ac:dyDescent="0.25">
      <c r="A83" s="61" t="s">
        <v>506</v>
      </c>
      <c r="B83" s="62" t="s">
        <v>507</v>
      </c>
      <c r="C83" s="10"/>
      <c r="D83" s="72" t="s">
        <v>4</v>
      </c>
      <c r="E83" s="72">
        <v>3</v>
      </c>
      <c r="F83" s="85">
        <v>1</v>
      </c>
      <c r="G83" s="72">
        <v>10</v>
      </c>
      <c r="H83" s="46">
        <f t="shared" si="0"/>
        <v>8.3000000000000001E-3</v>
      </c>
      <c r="I83" s="82">
        <v>256.41000000000003</v>
      </c>
      <c r="J83" s="21">
        <f t="shared" si="1"/>
        <v>769.23</v>
      </c>
      <c r="K83" s="47">
        <f>ROUND(I83*H83*E83,2)</f>
        <v>6.38</v>
      </c>
      <c r="L83" s="51">
        <f t="shared" si="2"/>
        <v>76.56</v>
      </c>
    </row>
    <row r="84" spans="1:12" x14ac:dyDescent="0.25">
      <c r="A84" s="61" t="s">
        <v>508</v>
      </c>
      <c r="B84" s="62" t="s">
        <v>509</v>
      </c>
      <c r="C84" s="10"/>
      <c r="D84" s="72" t="s">
        <v>4</v>
      </c>
      <c r="E84" s="72">
        <v>1</v>
      </c>
      <c r="F84" s="85">
        <v>1</v>
      </c>
      <c r="G84" s="72">
        <v>10</v>
      </c>
      <c r="H84" s="46">
        <f t="shared" ref="H84:H102" si="3">ROUND(1/(G84*12),4)</f>
        <v>8.3000000000000001E-3</v>
      </c>
      <c r="I84" s="82">
        <v>10220.01</v>
      </c>
      <c r="J84" s="21">
        <f t="shared" ref="J84:J103" si="4">E84*I84</f>
        <v>10220.01</v>
      </c>
      <c r="K84" s="47">
        <f>ROUND(I84*H84*E84,2)</f>
        <v>84.83</v>
      </c>
      <c r="L84" s="51">
        <f t="shared" ref="L84:L102" si="5">ROUND(K84*12,2)</f>
        <v>1017.96</v>
      </c>
    </row>
    <row r="85" spans="1:12" x14ac:dyDescent="0.25">
      <c r="A85" s="61" t="s">
        <v>510</v>
      </c>
      <c r="B85" s="62" t="s">
        <v>511</v>
      </c>
      <c r="C85" s="10"/>
      <c r="D85" s="72" t="s">
        <v>4</v>
      </c>
      <c r="E85" s="72">
        <v>1</v>
      </c>
      <c r="F85" s="85">
        <v>1</v>
      </c>
      <c r="G85" s="72">
        <v>10</v>
      </c>
      <c r="H85" s="46">
        <f t="shared" si="3"/>
        <v>8.3000000000000001E-3</v>
      </c>
      <c r="I85" s="82">
        <v>12845</v>
      </c>
      <c r="J85" s="21">
        <f t="shared" si="4"/>
        <v>12845</v>
      </c>
      <c r="K85" s="47">
        <f>ROUND(I85*H85*E85,2)</f>
        <v>106.61</v>
      </c>
      <c r="L85" s="51">
        <f t="shared" si="5"/>
        <v>1279.32</v>
      </c>
    </row>
    <row r="86" spans="1:12" x14ac:dyDescent="0.25">
      <c r="A86" s="61" t="s">
        <v>512</v>
      </c>
      <c r="B86" s="62" t="s">
        <v>513</v>
      </c>
      <c r="C86" s="10"/>
      <c r="D86" s="72" t="s">
        <v>4</v>
      </c>
      <c r="E86" s="72">
        <v>3</v>
      </c>
      <c r="F86" s="85">
        <v>1</v>
      </c>
      <c r="G86" s="72">
        <v>10</v>
      </c>
      <c r="H86" s="46">
        <f t="shared" si="3"/>
        <v>8.3000000000000001E-3</v>
      </c>
      <c r="I86" s="82">
        <v>662.08</v>
      </c>
      <c r="J86" s="21">
        <f t="shared" si="4"/>
        <v>1986.2400000000002</v>
      </c>
      <c r="K86" s="47">
        <f>ROUND(I86*H86*E86,2)</f>
        <v>16.489999999999998</v>
      </c>
      <c r="L86" s="51">
        <f t="shared" si="5"/>
        <v>197.88</v>
      </c>
    </row>
    <row r="87" spans="1:12" x14ac:dyDescent="0.25">
      <c r="A87" s="61" t="s">
        <v>514</v>
      </c>
      <c r="B87" s="62" t="s">
        <v>515</v>
      </c>
      <c r="C87" s="10"/>
      <c r="D87" s="72" t="s">
        <v>4</v>
      </c>
      <c r="E87" s="72">
        <v>22</v>
      </c>
      <c r="F87" s="85">
        <v>1</v>
      </c>
      <c r="G87" s="72">
        <v>5</v>
      </c>
      <c r="H87" s="46">
        <f t="shared" si="3"/>
        <v>1.67E-2</v>
      </c>
      <c r="I87" s="82">
        <v>239.55</v>
      </c>
      <c r="J87" s="21">
        <f t="shared" si="4"/>
        <v>5270.1</v>
      </c>
      <c r="K87" s="47">
        <f>ROUND(I87*H87*E87,2)</f>
        <v>88.01</v>
      </c>
      <c r="L87" s="51">
        <f t="shared" si="5"/>
        <v>1056.1199999999999</v>
      </c>
    </row>
    <row r="88" spans="1:12" x14ac:dyDescent="0.25">
      <c r="A88" s="61" t="s">
        <v>516</v>
      </c>
      <c r="B88" s="62" t="s">
        <v>517</v>
      </c>
      <c r="C88" s="10"/>
      <c r="D88" s="72" t="s">
        <v>4</v>
      </c>
      <c r="E88" s="72">
        <v>1</v>
      </c>
      <c r="F88" s="85">
        <v>1</v>
      </c>
      <c r="G88" s="72">
        <v>10</v>
      </c>
      <c r="H88" s="46">
        <f t="shared" si="3"/>
        <v>8.3000000000000001E-3</v>
      </c>
      <c r="I88" s="82">
        <v>1224.9000000000001</v>
      </c>
      <c r="J88" s="21">
        <f t="shared" si="4"/>
        <v>1224.9000000000001</v>
      </c>
      <c r="K88" s="47">
        <f>ROUND(I88*H88*E88,2)</f>
        <v>10.17</v>
      </c>
      <c r="L88" s="51">
        <f t="shared" si="5"/>
        <v>122.04</v>
      </c>
    </row>
    <row r="89" spans="1:12" x14ac:dyDescent="0.25">
      <c r="A89" s="61" t="s">
        <v>518</v>
      </c>
      <c r="B89" s="62" t="s">
        <v>519</v>
      </c>
      <c r="C89" s="10"/>
      <c r="D89" s="72" t="s">
        <v>4</v>
      </c>
      <c r="E89" s="72">
        <v>6</v>
      </c>
      <c r="F89" s="85">
        <v>1</v>
      </c>
      <c r="G89" s="72">
        <v>5</v>
      </c>
      <c r="H89" s="46">
        <f t="shared" si="3"/>
        <v>1.67E-2</v>
      </c>
      <c r="I89" s="82">
        <v>57.18</v>
      </c>
      <c r="J89" s="21">
        <f t="shared" si="4"/>
        <v>343.08</v>
      </c>
      <c r="K89" s="47">
        <f>ROUND(I89*H89*E89,2)</f>
        <v>5.73</v>
      </c>
      <c r="L89" s="51">
        <f t="shared" si="5"/>
        <v>68.760000000000005</v>
      </c>
    </row>
    <row r="90" spans="1:12" x14ac:dyDescent="0.25">
      <c r="A90" s="61" t="s">
        <v>520</v>
      </c>
      <c r="B90" s="62" t="s">
        <v>521</v>
      </c>
      <c r="C90" s="10"/>
      <c r="D90" s="72" t="s">
        <v>4</v>
      </c>
      <c r="E90" s="72">
        <v>1</v>
      </c>
      <c r="F90" s="85">
        <v>1</v>
      </c>
      <c r="G90" s="72">
        <v>10</v>
      </c>
      <c r="H90" s="46">
        <f t="shared" si="3"/>
        <v>8.3000000000000001E-3</v>
      </c>
      <c r="I90" s="82">
        <v>1392.11</v>
      </c>
      <c r="J90" s="21">
        <f t="shared" si="4"/>
        <v>1392.11</v>
      </c>
      <c r="K90" s="47">
        <f>ROUND(I90*H90*E90,2)</f>
        <v>11.55</v>
      </c>
      <c r="L90" s="51">
        <f t="shared" si="5"/>
        <v>138.6</v>
      </c>
    </row>
    <row r="91" spans="1:12" x14ac:dyDescent="0.25">
      <c r="A91" s="61" t="s">
        <v>522</v>
      </c>
      <c r="B91" s="62" t="s">
        <v>523</v>
      </c>
      <c r="C91" s="10"/>
      <c r="D91" s="72" t="s">
        <v>4</v>
      </c>
      <c r="E91" s="72">
        <v>1</v>
      </c>
      <c r="F91" s="85">
        <v>1</v>
      </c>
      <c r="G91" s="72">
        <v>10</v>
      </c>
      <c r="H91" s="46">
        <f t="shared" si="3"/>
        <v>8.3000000000000001E-3</v>
      </c>
      <c r="I91" s="82">
        <v>3358.97</v>
      </c>
      <c r="J91" s="21">
        <f t="shared" si="4"/>
        <v>3358.97</v>
      </c>
      <c r="K91" s="47">
        <f>ROUND(I91*H91*E91,2)</f>
        <v>27.88</v>
      </c>
      <c r="L91" s="51">
        <f t="shared" si="5"/>
        <v>334.56</v>
      </c>
    </row>
    <row r="92" spans="1:12" x14ac:dyDescent="0.25">
      <c r="A92" s="61" t="s">
        <v>524</v>
      </c>
      <c r="B92" s="62" t="s">
        <v>525</v>
      </c>
      <c r="C92" s="10"/>
      <c r="D92" s="72" t="s">
        <v>4</v>
      </c>
      <c r="E92" s="72">
        <v>10</v>
      </c>
      <c r="F92" s="85">
        <v>1</v>
      </c>
      <c r="G92" s="72">
        <v>10</v>
      </c>
      <c r="H92" s="46">
        <f t="shared" si="3"/>
        <v>8.3000000000000001E-3</v>
      </c>
      <c r="I92" s="82">
        <v>1160.75</v>
      </c>
      <c r="J92" s="21">
        <f t="shared" si="4"/>
        <v>11607.5</v>
      </c>
      <c r="K92" s="47">
        <f>ROUND(I92*H92*E92,2)</f>
        <v>96.34</v>
      </c>
      <c r="L92" s="51">
        <f t="shared" si="5"/>
        <v>1156.08</v>
      </c>
    </row>
    <row r="93" spans="1:12" x14ac:dyDescent="0.25">
      <c r="A93" s="61" t="s">
        <v>526</v>
      </c>
      <c r="B93" s="62" t="s">
        <v>527</v>
      </c>
      <c r="C93" s="10"/>
      <c r="D93" s="72" t="s">
        <v>4</v>
      </c>
      <c r="E93" s="72">
        <v>1</v>
      </c>
      <c r="F93" s="85">
        <v>1</v>
      </c>
      <c r="G93" s="72">
        <v>10</v>
      </c>
      <c r="H93" s="46">
        <f t="shared" si="3"/>
        <v>8.3000000000000001E-3</v>
      </c>
      <c r="I93" s="82">
        <v>2264.9899999999998</v>
      </c>
      <c r="J93" s="21">
        <f t="shared" si="4"/>
        <v>2264.9899999999998</v>
      </c>
      <c r="K93" s="47">
        <f>ROUND(I93*H93*E93,2)</f>
        <v>18.8</v>
      </c>
      <c r="L93" s="51">
        <f t="shared" si="5"/>
        <v>225.6</v>
      </c>
    </row>
    <row r="94" spans="1:12" x14ac:dyDescent="0.25">
      <c r="A94" s="61" t="s">
        <v>528</v>
      </c>
      <c r="B94" s="62" t="s">
        <v>529</v>
      </c>
      <c r="C94" s="10"/>
      <c r="D94" s="72" t="s">
        <v>4</v>
      </c>
      <c r="E94" s="72">
        <v>1</v>
      </c>
      <c r="F94" s="85">
        <v>1</v>
      </c>
      <c r="G94" s="72">
        <v>10</v>
      </c>
      <c r="H94" s="46">
        <f t="shared" si="3"/>
        <v>8.3000000000000001E-3</v>
      </c>
      <c r="I94" s="82">
        <v>370.56</v>
      </c>
      <c r="J94" s="21">
        <f t="shared" si="4"/>
        <v>370.56</v>
      </c>
      <c r="K94" s="47">
        <f>ROUND(I94*H94*E94,2)</f>
        <v>3.08</v>
      </c>
      <c r="L94" s="51">
        <f t="shared" si="5"/>
        <v>36.96</v>
      </c>
    </row>
    <row r="95" spans="1:12" x14ac:dyDescent="0.25">
      <c r="A95" s="61" t="s">
        <v>530</v>
      </c>
      <c r="B95" s="62" t="s">
        <v>531</v>
      </c>
      <c r="C95" s="10"/>
      <c r="D95" s="72" t="s">
        <v>4</v>
      </c>
      <c r="E95" s="72">
        <v>5</v>
      </c>
      <c r="F95" s="85">
        <v>1</v>
      </c>
      <c r="G95" s="72">
        <v>10</v>
      </c>
      <c r="H95" s="46">
        <f t="shared" si="3"/>
        <v>8.3000000000000001E-3</v>
      </c>
      <c r="I95" s="82">
        <v>377.01</v>
      </c>
      <c r="J95" s="21">
        <f t="shared" si="4"/>
        <v>1885.05</v>
      </c>
      <c r="K95" s="47">
        <f>ROUND(I95*H95*E95,2)</f>
        <v>15.65</v>
      </c>
      <c r="L95" s="51">
        <f t="shared" si="5"/>
        <v>187.8</v>
      </c>
    </row>
    <row r="96" spans="1:12" x14ac:dyDescent="0.25">
      <c r="A96" s="61" t="s">
        <v>532</v>
      </c>
      <c r="B96" s="62" t="s">
        <v>591</v>
      </c>
      <c r="C96" s="10"/>
      <c r="D96" s="72" t="s">
        <v>4</v>
      </c>
      <c r="E96" s="72">
        <v>1</v>
      </c>
      <c r="F96" s="85">
        <v>1</v>
      </c>
      <c r="G96" s="72">
        <v>10</v>
      </c>
      <c r="H96" s="46">
        <f t="shared" si="3"/>
        <v>8.3000000000000001E-3</v>
      </c>
      <c r="I96" s="82">
        <v>3449.1</v>
      </c>
      <c r="J96" s="21">
        <f t="shared" si="4"/>
        <v>3449.1</v>
      </c>
      <c r="K96" s="47">
        <f>ROUND(I96*H96*E96,2)</f>
        <v>28.63</v>
      </c>
      <c r="L96" s="51">
        <f t="shared" si="5"/>
        <v>343.56</v>
      </c>
    </row>
    <row r="97" spans="1:12" x14ac:dyDescent="0.25">
      <c r="A97" s="61" t="s">
        <v>533</v>
      </c>
      <c r="B97" s="62" t="s">
        <v>534</v>
      </c>
      <c r="C97" s="10"/>
      <c r="D97" s="72" t="s">
        <v>4</v>
      </c>
      <c r="E97" s="72">
        <v>1</v>
      </c>
      <c r="F97" s="85">
        <v>1</v>
      </c>
      <c r="G97" s="72">
        <v>10</v>
      </c>
      <c r="H97" s="46">
        <f t="shared" si="3"/>
        <v>8.3000000000000001E-3</v>
      </c>
      <c r="I97" s="82">
        <v>6956.73</v>
      </c>
      <c r="J97" s="21">
        <f t="shared" si="4"/>
        <v>6956.73</v>
      </c>
      <c r="K97" s="47">
        <f>ROUND(I97*H97*E97,2)</f>
        <v>57.74</v>
      </c>
      <c r="L97" s="51">
        <f t="shared" si="5"/>
        <v>692.88</v>
      </c>
    </row>
    <row r="98" spans="1:12" x14ac:dyDescent="0.25">
      <c r="A98" s="61" t="s">
        <v>535</v>
      </c>
      <c r="B98" s="62" t="s">
        <v>536</v>
      </c>
      <c r="C98" s="10"/>
      <c r="D98" s="72" t="s">
        <v>4</v>
      </c>
      <c r="E98" s="72">
        <v>1</v>
      </c>
      <c r="F98" s="85">
        <v>1</v>
      </c>
      <c r="G98" s="72">
        <v>10</v>
      </c>
      <c r="H98" s="46">
        <f t="shared" si="3"/>
        <v>8.3000000000000001E-3</v>
      </c>
      <c r="I98" s="82">
        <v>4562.6000000000004</v>
      </c>
      <c r="J98" s="21">
        <f t="shared" si="4"/>
        <v>4562.6000000000004</v>
      </c>
      <c r="K98" s="47">
        <f>ROUND(I98*H98*E98,2)</f>
        <v>37.869999999999997</v>
      </c>
      <c r="L98" s="51">
        <f t="shared" si="5"/>
        <v>454.44</v>
      </c>
    </row>
    <row r="99" spans="1:12" x14ac:dyDescent="0.25">
      <c r="A99" s="61" t="s">
        <v>537</v>
      </c>
      <c r="B99" s="62" t="s">
        <v>538</v>
      </c>
      <c r="C99" s="10"/>
      <c r="D99" s="72" t="s">
        <v>4</v>
      </c>
      <c r="E99" s="72">
        <v>1</v>
      </c>
      <c r="F99" s="85">
        <v>1</v>
      </c>
      <c r="G99" s="72">
        <v>10</v>
      </c>
      <c r="H99" s="46">
        <f t="shared" si="3"/>
        <v>8.3000000000000001E-3</v>
      </c>
      <c r="I99" s="82">
        <v>3714.33</v>
      </c>
      <c r="J99" s="21">
        <f t="shared" si="4"/>
        <v>3714.33</v>
      </c>
      <c r="K99" s="47">
        <f>ROUND(I99*H99*E99,2)</f>
        <v>30.83</v>
      </c>
      <c r="L99" s="51">
        <f t="shared" si="5"/>
        <v>369.96</v>
      </c>
    </row>
    <row r="100" spans="1:12" x14ac:dyDescent="0.25">
      <c r="A100" s="61" t="s">
        <v>539</v>
      </c>
      <c r="B100" s="62" t="s">
        <v>540</v>
      </c>
      <c r="C100" s="10"/>
      <c r="D100" s="72" t="s">
        <v>4</v>
      </c>
      <c r="E100" s="72">
        <v>2</v>
      </c>
      <c r="F100" s="85">
        <v>1</v>
      </c>
      <c r="G100" s="72">
        <v>5</v>
      </c>
      <c r="H100" s="46">
        <f t="shared" si="3"/>
        <v>1.67E-2</v>
      </c>
      <c r="I100" s="82">
        <v>1195.5</v>
      </c>
      <c r="J100" s="21">
        <f t="shared" si="4"/>
        <v>2391</v>
      </c>
      <c r="K100" s="47">
        <f>ROUND(I100*H100*E100,2)</f>
        <v>39.93</v>
      </c>
      <c r="L100" s="51">
        <f t="shared" si="5"/>
        <v>479.16</v>
      </c>
    </row>
    <row r="101" spans="1:12" x14ac:dyDescent="0.25">
      <c r="A101" s="61" t="s">
        <v>541</v>
      </c>
      <c r="B101" s="62" t="s">
        <v>542</v>
      </c>
      <c r="C101" s="10"/>
      <c r="D101" s="72" t="s">
        <v>4</v>
      </c>
      <c r="E101" s="72">
        <v>4</v>
      </c>
      <c r="F101" s="85">
        <v>1</v>
      </c>
      <c r="G101" s="72">
        <v>10</v>
      </c>
      <c r="H101" s="46">
        <f t="shared" si="3"/>
        <v>8.3000000000000001E-3</v>
      </c>
      <c r="I101" s="82">
        <v>1677.7</v>
      </c>
      <c r="J101" s="21">
        <f t="shared" si="4"/>
        <v>6710.8</v>
      </c>
      <c r="K101" s="47">
        <f>ROUND(I101*H101*E101,2)</f>
        <v>55.7</v>
      </c>
      <c r="L101" s="51">
        <f t="shared" si="5"/>
        <v>668.4</v>
      </c>
    </row>
    <row r="102" spans="1:12" ht="15.75" thickBot="1" x14ac:dyDescent="0.3">
      <c r="A102" s="73" t="s">
        <v>543</v>
      </c>
      <c r="B102" s="74" t="s">
        <v>544</v>
      </c>
      <c r="C102" s="52"/>
      <c r="D102" s="77" t="s">
        <v>4</v>
      </c>
      <c r="E102" s="77">
        <v>5</v>
      </c>
      <c r="F102" s="87">
        <v>1</v>
      </c>
      <c r="G102" s="77">
        <v>5</v>
      </c>
      <c r="H102" s="53">
        <f t="shared" si="3"/>
        <v>1.67E-2</v>
      </c>
      <c r="I102" s="83">
        <v>36.549999999999997</v>
      </c>
      <c r="J102" s="21">
        <f t="shared" si="4"/>
        <v>182.75</v>
      </c>
      <c r="K102" s="55">
        <f>ROUND(I102*H102*E102,2)</f>
        <v>3.05</v>
      </c>
      <c r="L102" s="56">
        <f t="shared" si="5"/>
        <v>36.6</v>
      </c>
    </row>
    <row r="103" spans="1:12" ht="3.75" customHeight="1" thickBot="1" x14ac:dyDescent="0.3">
      <c r="A103" s="75"/>
      <c r="B103" s="76"/>
      <c r="C103" s="48"/>
      <c r="D103" s="78"/>
      <c r="E103" s="78"/>
      <c r="F103" s="78"/>
      <c r="G103" s="78"/>
      <c r="H103" s="78"/>
      <c r="I103" s="79"/>
      <c r="J103" s="79"/>
      <c r="K103" s="79"/>
      <c r="L103" s="79"/>
    </row>
    <row r="104" spans="1:12" ht="15.75" thickBot="1" x14ac:dyDescent="0.3">
      <c r="A104" s="33"/>
      <c r="B104" s="33"/>
      <c r="C104" s="11"/>
      <c r="D104" s="24"/>
      <c r="E104" s="80"/>
      <c r="F104" s="80"/>
      <c r="G104" s="80"/>
      <c r="H104" s="80"/>
      <c r="I104" s="81"/>
      <c r="J104" s="23"/>
      <c r="K104" s="88" t="s">
        <v>3</v>
      </c>
      <c r="L104" s="23">
        <f>SUBTOTAL(109,L6:L102)</f>
        <v>21120.84</v>
      </c>
    </row>
    <row r="105" spans="1:12" x14ac:dyDescent="0.25">
      <c r="A105" s="34"/>
      <c r="B105" s="40"/>
      <c r="C105" s="12"/>
      <c r="D105" s="1"/>
      <c r="E105" s="13"/>
      <c r="F105" s="13"/>
      <c r="G105" s="13"/>
      <c r="I105" s="42"/>
      <c r="J105" s="42"/>
      <c r="K105" s="42"/>
      <c r="L105" s="14"/>
    </row>
    <row r="106" spans="1:12" x14ac:dyDescent="0.25">
      <c r="A106" s="34"/>
      <c r="B106" s="40"/>
      <c r="C106" s="12"/>
      <c r="D106" s="1"/>
      <c r="E106" s="15"/>
      <c r="F106" s="15"/>
      <c r="G106" s="15"/>
      <c r="I106" s="42"/>
      <c r="J106" s="42"/>
      <c r="K106" s="42"/>
      <c r="L106" s="16"/>
    </row>
    <row r="107" spans="1:12" x14ac:dyDescent="0.25">
      <c r="I107" s="42"/>
      <c r="J107" s="42"/>
      <c r="K107" s="42"/>
    </row>
    <row r="108" spans="1:12" x14ac:dyDescent="0.25">
      <c r="I108" s="42"/>
      <c r="J108" s="45"/>
      <c r="K108" s="42"/>
    </row>
    <row r="109" spans="1:12" x14ac:dyDescent="0.25">
      <c r="I109" s="42"/>
      <c r="J109" s="42"/>
    </row>
    <row r="110" spans="1:12" x14ac:dyDescent="0.25">
      <c r="I110" s="42"/>
    </row>
  </sheetData>
  <sheetProtection algorithmName="SHA-512" hashValue="zcgl/tPfBvXvUdyATfcmROUhUSMg1W4zkCNhvXhawAI6upz/SyZSoQFWoQAegbwj+dWcEUV8QSO5It8DwBZJjw==" saltValue="L9hzNgy9jC0OqG/fOorZJQ==" spinCount="100000" sheet="1" objects="1" scenarios="1"/>
  <protectedRanges>
    <protectedRange sqref="E19:H102 E6:H17" name="COTACOES_2_7"/>
  </protectedRanges>
  <autoFilter ref="A5:L104">
    <filterColumn colId="4">
      <filters blank="1">
        <filter val="1,00"/>
        <filter val="1.000,00"/>
        <filter val="1.140,00"/>
        <filter val="1.200,00"/>
        <filter val="1.265,00"/>
        <filter val="1.500,00"/>
        <filter val="1.600,00"/>
        <filter val="1.800,00"/>
        <filter val="10,00"/>
        <filter val="100,00"/>
        <filter val="116,00"/>
        <filter val="120,00"/>
        <filter val="140,00"/>
        <filter val="145,00"/>
        <filter val="150,00"/>
        <filter val="154,00"/>
        <filter val="160,00"/>
        <filter val="167,00"/>
        <filter val="18,00"/>
        <filter val="18.000,00"/>
        <filter val="180,00"/>
        <filter val="2,00"/>
        <filter val="2.000,00"/>
        <filter val="2.250,00"/>
        <filter val="2.500,00"/>
        <filter val="20,00"/>
        <filter val="200,00"/>
        <filter val="22,00"/>
        <filter val="240,00"/>
        <filter val="25,00"/>
        <filter val="250,00"/>
        <filter val="26,00"/>
        <filter val="27,00"/>
        <filter val="270,00"/>
        <filter val="278,00"/>
        <filter val="28,00"/>
        <filter val="280,00"/>
        <filter val="3,00"/>
        <filter val="3.000,00"/>
        <filter val="3.600,00"/>
        <filter val="30,00"/>
        <filter val="300,00"/>
        <filter val="308,00"/>
        <filter val="347,00"/>
        <filter val="360,00"/>
        <filter val="4,00"/>
        <filter val="4.500,00"/>
        <filter val="40,00"/>
        <filter val="400,00"/>
        <filter val="440,00"/>
        <filter val="45,00"/>
        <filter val="450,00"/>
        <filter val="48,00"/>
        <filter val="480,00"/>
        <filter val="5,00"/>
        <filter val="5.000,00"/>
        <filter val="50,00"/>
        <filter val="500,00"/>
        <filter val="53,00"/>
        <filter val="557,00"/>
        <filter val="6,00"/>
        <filter val="60,00"/>
        <filter val="600,00"/>
        <filter val="607,00"/>
        <filter val="658,00"/>
        <filter val="660,00"/>
        <filter val="7,00"/>
        <filter val="7.500,00"/>
        <filter val="70,00"/>
        <filter val="700,00"/>
        <filter val="720,00"/>
        <filter val="750,00"/>
        <filter val="8,00"/>
        <filter val="80,00"/>
        <filter val="800,00"/>
        <filter val="840,00"/>
        <filter val="9,00"/>
        <filter val="900,00"/>
      </filters>
    </filterColumn>
  </autoFilter>
  <conditionalFormatting sqref="D6:D17">
    <cfRule type="containsBlanks" dxfId="4" priority="14">
      <formula>LEN(TRIM(D6))=0</formula>
    </cfRule>
    <cfRule type="containsBlanks" priority="15">
      <formula>LEN(TRIM(D6))=0</formula>
    </cfRule>
  </conditionalFormatting>
  <conditionalFormatting sqref="B103 B6:B17">
    <cfRule type="duplicateValues" dxfId="3" priority="13"/>
  </conditionalFormatting>
  <conditionalFormatting sqref="C19:C102">
    <cfRule type="containsBlanks" dxfId="2" priority="3">
      <formula>LEN(TRIM(C19))=0</formula>
    </cfRule>
    <cfRule type="containsBlanks" priority="4">
      <formula>LEN(TRIM(C19))=0</formula>
    </cfRule>
  </conditionalFormatting>
  <conditionalFormatting sqref="D19:D102">
    <cfRule type="containsBlanks" dxfId="1" priority="1">
      <formula>LEN(TRIM(D19))=0</formula>
    </cfRule>
    <cfRule type="containsBlanks" priority="2">
      <formula>LEN(TRIM(D19))=0</formula>
    </cfRule>
  </conditionalFormatting>
  <conditionalFormatting sqref="B19:B102">
    <cfRule type="duplicateValues" dxfId="0" priority="17"/>
  </conditionalFormatting>
  <printOptions horizontalCentered="1"/>
  <pageMargins left="0.19685039370078741" right="0.19685039370078741" top="0.98425196850393704" bottom="0.59055118110236227" header="0.19685039370078741" footer="0.19685039370078741"/>
  <pageSetup paperSize="9" scale="44" fitToHeight="5" orientation="landscape" horizontalDpi="4294967295" verticalDpi="4294967295" r:id="rId1"/>
  <headerFooter>
    <oddHeader>&amp;C&amp;10&amp;G
Secretaria de Infraestrutura
Serviço de Orçamentos&amp;R&amp;10&amp;D</oddHeader>
    <oddFooter>&amp;C&amp;"Arial,Normal"&amp;8&amp;G
Senado Federal | Via N2 | Bloco 14 | CEP 70165-900 | Brasília-DF
Telefones: +55 (61) 3303-4760 / 4776 / 3470 | seorc@senado.leg.br&amp;R&amp;"Arial,Normal"&amp;8&amp;A
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Orçamentária -TR</vt:lpstr>
      <vt:lpstr>Tabela 2</vt:lpstr>
      <vt:lpstr>Tabela 3</vt:lpstr>
      <vt:lpstr>Tabela 4</vt:lpstr>
      <vt:lpstr>Tabela 5</vt:lpstr>
      <vt:lpstr>'Orçamentária -TR'!Area_de_impressao</vt:lpstr>
      <vt:lpstr>'Tabela 2'!Area_de_impressao</vt:lpstr>
      <vt:lpstr>'Tabela 3'!Area_de_impressao</vt:lpstr>
      <vt:lpstr>'Tabela 4'!Area_de_impressao</vt:lpstr>
      <vt:lpstr>'Tabela 5'!Area_de_impressao</vt:lpstr>
      <vt:lpstr>'Orçamentária -TR'!Titulos_de_impressao</vt:lpstr>
      <vt:lpstr>'Tabela 2'!Titulos_de_impressao</vt:lpstr>
      <vt:lpstr>'Tabela 3'!Titulos_de_impressao</vt:lpstr>
      <vt:lpstr>'Tabela 4'!Titulos_de_impressao</vt:lpstr>
      <vt:lpstr>'Tabela 5'!Titulos_de_impressao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Thauler</dc:creator>
  <cp:lastModifiedBy>Thauler Ferreira Bispo de Souza</cp:lastModifiedBy>
  <cp:lastPrinted>2021-01-07T04:05:32Z</cp:lastPrinted>
  <dcterms:created xsi:type="dcterms:W3CDTF">2020-07-07T13:57:42Z</dcterms:created>
  <dcterms:modified xsi:type="dcterms:W3CDTF">2021-05-10T14:56:52Z</dcterms:modified>
</cp:coreProperties>
</file>