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OORC\PESQUISAS DE PREÇOS\2024\00200.010217-2024-57 - Marcenaria e Serralheria\"/>
    </mc:Choice>
  </mc:AlternateContent>
  <xr:revisionPtr revIDLastSave="0" documentId="8_{14DE4CE8-2F5A-4F7D-A0CD-0E4049EBA504}" xr6:coauthVersionLast="47" xr6:coauthVersionMax="47" xr10:uidLastSave="{00000000-0000-0000-0000-000000000000}"/>
  <bookViews>
    <workbookView xWindow="-120" yWindow="-120" windowWidth="29040" windowHeight="15720" xr2:uid="{79D15856-017F-4845-A9DD-D03EC2C5D630}"/>
  </bookViews>
  <sheets>
    <sheet name="Orçamentária-TR" sheetId="1" r:id="rId1"/>
  </sheets>
  <definedNames>
    <definedName name="_xlnm._FilterDatabase" localSheetId="0" hidden="1">'Orçamentária-TR'!$A$5:$L$302</definedName>
    <definedName name="_xlnm.Print_Area" localSheetId="0">'Orçamentária-TR'!$A$1:$L$308</definedName>
    <definedName name="ÁREA_DE_IMPRESSÃO" localSheetId="0">#REF!</definedName>
    <definedName name="ÁREA_DE_IMPRESSÃO">#REF!</definedName>
    <definedName name="Arial" localSheetId="0">#REF!</definedName>
    <definedName name="BDI_Material" localSheetId="0">#REF!</definedName>
    <definedName name="BDI_Material">#REF!</definedName>
    <definedName name="BDI_Material_TCU" localSheetId="0">#REF!</definedName>
    <definedName name="BDI_Material_TCU">#REF!</definedName>
    <definedName name="BDI_Servico" localSheetId="0">#REF!</definedName>
    <definedName name="BDI_Servico">#REF!</definedName>
    <definedName name="BDI_Servico_TCU" localSheetId="0">#REF!</definedName>
    <definedName name="BDI_Servico_TCU">#REF!</definedName>
    <definedName name="Consumos" localSheetId="0">#REF!</definedName>
    <definedName name="Consumos">#REF!</definedName>
    <definedName name="Consumos_Coluna" localSheetId="0">#REF!</definedName>
    <definedName name="Consumos_Coluna">#REF!</definedName>
    <definedName name="Consumos_Item" localSheetId="0">#REF!</definedName>
    <definedName name="Consumos_Item">#REF!</definedName>
    <definedName name="Descontos_por_grupo" localSheetId="0">#REF!</definedName>
    <definedName name="Descontos_por_grupo">#REF!</definedName>
    <definedName name="GRUPO_Equipe" localSheetId="0">#REF!</definedName>
    <definedName name="GRUPO_Equipe">#REF!</definedName>
    <definedName name="GRUPO_Ferramentas" localSheetId="0">#REF!</definedName>
    <definedName name="GRUPO_Ferramentas">#REF!</definedName>
    <definedName name="GRUPO_Material" localSheetId="0">#REF!</definedName>
    <definedName name="GRUPO_Material">#REF!</definedName>
    <definedName name="GRUPO_Material_Fora" localSheetId="0">#REF!</definedName>
    <definedName name="GRUPO_Material_Fora">#REF!</definedName>
    <definedName name="GRUPO_Ponto" localSheetId="0">#REF!</definedName>
    <definedName name="GRUPO_Ponto">#REF!</definedName>
    <definedName name="GRUPO_Servico" localSheetId="0">#REF!</definedName>
    <definedName name="GRUPO_Servico">#REF!</definedName>
    <definedName name="GRUPO_Servicos_Fora" localSheetId="0">#REF!</definedName>
    <definedName name="GRUPO_Servicos_Fora">#REF!</definedName>
    <definedName name="GRUPO_Veiculos" localSheetId="0">#REF!</definedName>
    <definedName name="GRUPO_Veiculos">#REF!</definedName>
    <definedName name="IMPRESSÃO" localSheetId="0">#REF!</definedName>
    <definedName name="IMPRESSÃO">#REF!</definedName>
    <definedName name="IMPRESSÃO_00" localSheetId="0">#REF!</definedName>
    <definedName name="IMPRESSÃO_00">#REF!</definedName>
    <definedName name="k" localSheetId="0">#REF!</definedName>
    <definedName name="k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ecos" localSheetId="0">#REF!</definedName>
    <definedName name="Precos">#REF!</definedName>
    <definedName name="Precos_Descontos" localSheetId="0">#REF!</definedName>
    <definedName name="Precos_Descontos">#REF!</definedName>
    <definedName name="Precos_Grupos" localSheetId="0">#REF!</definedName>
    <definedName name="Precos_Grupos">#REF!</definedName>
    <definedName name="_xlnm.Print_Titles" localSheetId="0">'Orçamentária-TR'!$1:$5</definedName>
    <definedName name="Versao_Contrato" localSheetId="0">#REF!</definedName>
    <definedName name="Versao_Contrato">#REF!</definedName>
    <definedName name="Z_02E7A709_3F6B_48BE_8023_3D509F99F7FF_.wvu.FilterData" localSheetId="0" hidden="1">'Orçamentária-TR'!$B$5:$L$300</definedName>
    <definedName name="Z_03D74646_1150_480F_8BE1_213AA4C289CB_.wvu.FilterData" localSheetId="0" hidden="1">'Orçamentária-TR'!$B$5:$L$300</definedName>
    <definedName name="Z_0C4D640E_B9E1_4EAB_B3AB_89C41AF98082_.wvu.FilterData" localSheetId="0" hidden="1">'Orçamentária-TR'!$B$5:$L$300</definedName>
    <definedName name="Z_103B4532_830F_4D40_B519_2B5D82E8D0DF_.wvu.FilterData" localSheetId="0" hidden="1">'Orçamentária-TR'!$B$5:$L$300</definedName>
    <definedName name="Z_1233DEA2_5E57_472E_9026_2D59B49EDE23_.wvu.FilterData" localSheetId="0" hidden="1">'Orçamentária-TR'!$B$5:$L$300</definedName>
    <definedName name="Z_1400149A_252B_4AD1_9AE2_5793AA4A27D2_.wvu.Cols" localSheetId="0" hidden="1">'Orçamentária-TR'!$K:$L</definedName>
    <definedName name="Z_1400149A_252B_4AD1_9AE2_5793AA4A27D2_.wvu.FilterData" localSheetId="0" hidden="1">'Orçamentária-TR'!$B$5:$L$300</definedName>
    <definedName name="Z_1400149A_252B_4AD1_9AE2_5793AA4A27D2_.wvu.PrintArea" localSheetId="0" hidden="1">'Orçamentária-TR'!$B$1:$L$300</definedName>
    <definedName name="Z_1400149A_252B_4AD1_9AE2_5793AA4A27D2_.wvu.PrintTitles" localSheetId="0" hidden="1">'Orçamentária-TR'!$1:$5</definedName>
    <definedName name="Z_14F9A249_D491_44EF_A492_73D0B2E0EC1C_.wvu.FilterData" localSheetId="0" hidden="1">'Orçamentária-TR'!$B$5:$L$300</definedName>
    <definedName name="Z_1508C91F_7BBA_4B6E_9412_AC0099CC7C64_.wvu.FilterData" localSheetId="0" hidden="1">'Orçamentária-TR'!$B$5:$L$300</definedName>
    <definedName name="Z_184E0B6D_FF37_4CBD_88A9_6BFB3CA3186B_.wvu.FilterData" localSheetId="0" hidden="1">'Orçamentária-TR'!$B$5:$L$300</definedName>
    <definedName name="Z_184E0B6D_FF37_4CBD_88A9_6BFB3CA3186B_.wvu.PrintArea" localSheetId="0" hidden="1">'Orçamentária-TR'!$B$1:$L$300</definedName>
    <definedName name="Z_184E0B6D_FF37_4CBD_88A9_6BFB3CA3186B_.wvu.PrintTitles" localSheetId="0" hidden="1">'Orçamentária-TR'!$1:$5</definedName>
    <definedName name="Z_1F5F3FF6_134E_4BE3_931A_86A140230F01_.wvu.FilterData" localSheetId="0" hidden="1">'Orçamentária-TR'!$B$5:$L$300</definedName>
    <definedName name="Z_2108BB79_D2A4_494D_963C_F8471D86F0B2_.wvu.FilterData" localSheetId="0" hidden="1">'Orçamentária-TR'!$B$5:$L$300</definedName>
    <definedName name="Z_256828BB_3827_445A_A407_FFF15876225E_.wvu.FilterData" localSheetId="0" hidden="1">'Orçamentária-TR'!$B$5:$L$300</definedName>
    <definedName name="Z_260D23EF_A247_4C84_BDC8_F18F22091ADE_.wvu.FilterData" localSheetId="0" hidden="1">'Orçamentária-TR'!$B$5:$L$300</definedName>
    <definedName name="Z_2C8BFB8C_30B5_4612_979A_9A4837B7A4BD_.wvu.FilterData" localSheetId="0" hidden="1">'Orçamentária-TR'!$B$5:$L$300</definedName>
    <definedName name="Z_388EA09C_8141_4800_8A1E_E051726ADA8F_.wvu.FilterData" localSheetId="0" hidden="1">'Orçamentária-TR'!$B$5:$L$300</definedName>
    <definedName name="Z_388EA09C_8141_4800_8A1E_E051726ADA8F_.wvu.PrintArea" localSheetId="0" hidden="1">'Orçamentária-TR'!$B$1:$L$300</definedName>
    <definedName name="Z_388EA09C_8141_4800_8A1E_E051726ADA8F_.wvu.PrintTitles" localSheetId="0" hidden="1">'Orçamentária-TR'!$1:$5</definedName>
    <definedName name="Z_388EA09C_8141_4800_8A1E_E051726ADA8F_.wvu.Rows" localSheetId="0" hidden="1">'Orçamentária-TR'!#REF!</definedName>
    <definedName name="Z_3EE29867_432A_4BA3_89E1_F341CEBBAC88_.wvu.FilterData" localSheetId="0" hidden="1">'Orçamentária-TR'!$B$5:$L$300</definedName>
    <definedName name="Z_3EE29867_432A_4BA3_89E1_F341CEBBAC88_.wvu.PrintArea" localSheetId="0" hidden="1">'Orçamentária-TR'!$B$1:$L$300</definedName>
    <definedName name="Z_3EE29867_432A_4BA3_89E1_F341CEBBAC88_.wvu.PrintTitles" localSheetId="0" hidden="1">'Orçamentária-TR'!$1:$5</definedName>
    <definedName name="Z_3EE29867_432A_4BA3_89E1_F341CEBBAC88_.wvu.Rows" localSheetId="0" hidden="1">'Orçamentária-TR'!#REF!</definedName>
    <definedName name="Z_40337AE9_1607_448E_8742_24D71D4DB741_.wvu.FilterData" localSheetId="0" hidden="1">'Orçamentária-TR'!$B$5:$L$300</definedName>
    <definedName name="Z_4061C7FA_8486_49E5_B176_FAB0D844CA38_.wvu.FilterData" localSheetId="0" hidden="1">'Orçamentária-TR'!$B$5:$L$300</definedName>
    <definedName name="Z_4084C220_ED62_4400_8E87_B7B0B92D4EE3_.wvu.FilterData" localSheetId="0" hidden="1">'Orçamentária-TR'!$B$5:$L$300</definedName>
    <definedName name="Z_4BAF66BB_2070_4530_A84F_5AB8CB3CEDE8_.wvu.FilterData" localSheetId="0" hidden="1">'Orçamentária-TR'!$B$5:$L$300</definedName>
    <definedName name="Z_52D8B9C2_62A7_4109_9BE6_713DAADD942D_.wvu.FilterData" localSheetId="0" hidden="1">'Orçamentária-TR'!$B$5:$L$300</definedName>
    <definedName name="Z_52D8B9C2_62A7_4109_9BE6_713DAADD942D_.wvu.PrintArea" localSheetId="0" hidden="1">'Orçamentária-TR'!$B$1:$L$300</definedName>
    <definedName name="Z_52D8B9C2_62A7_4109_9BE6_713DAADD942D_.wvu.PrintTitles" localSheetId="0" hidden="1">'Orçamentária-TR'!$1:$5</definedName>
    <definedName name="Z_5487A251_C3E7_4145_9020_3D739357716C_.wvu.FilterData" localSheetId="0" hidden="1">'Orçamentária-TR'!$B$5:$L$300</definedName>
    <definedName name="Z_5C3F6C56_B73A_43E0_8278_7B62637D5522_.wvu.FilterData" localSheetId="0" hidden="1">'Orçamentária-TR'!$B$5:$L$300</definedName>
    <definedName name="Z_5DE6B415_5844_48EC_B314_C77EFAB69571_.wvu.FilterData" localSheetId="0" hidden="1">'Orçamentária-TR'!$B$5:$L$300</definedName>
    <definedName name="Z_621F33E6_5212_4A57_AD9D_BA86A737D9AF_.wvu.FilterData" localSheetId="0" hidden="1">'Orçamentária-TR'!$B$5:$L$300</definedName>
    <definedName name="Z_68AFDCF1_6306_4C31_A6DA_54D6FBA0C05D_.wvu.FilterData" localSheetId="0" hidden="1">'Orçamentária-TR'!$B$5:$L$300</definedName>
    <definedName name="Z_72DD8278_BC38_4AE5_B76C_EBE79FD72AF0_.wvu.FilterData" localSheetId="0" hidden="1">'Orçamentária-TR'!$B$5:$L$300</definedName>
    <definedName name="Z_761D86DB_5332_4CB4_A4C9_10A4F0C968CD_.wvu.FilterData" localSheetId="0" hidden="1">'Orçamentária-TR'!$B$5:$L$300</definedName>
    <definedName name="Z_84004490_2C0A_437D_83F9_83F396B1FCD6_.wvu.FilterData" localSheetId="0" hidden="1">'Orçamentária-TR'!$B$5:$L$300</definedName>
    <definedName name="Z_8404D714_1416_441F_BC2A_86C3BA0ED4A7_.wvu.FilterData" localSheetId="0" hidden="1">'Orçamentária-TR'!$B$5:$L$300</definedName>
    <definedName name="Z_8490C688_227D_4807_B48A_E99B98AA4ABA_.wvu.FilterData" localSheetId="0" hidden="1">'Orçamentária-TR'!$B$5:$L$300</definedName>
    <definedName name="Z_9226CEA5_2DEB_4F09_8A9E_201671FE3996_.wvu.FilterData" localSheetId="0" hidden="1">'Orçamentária-TR'!$B$5:$L$300</definedName>
    <definedName name="Z_9872962C_537A_42AF_9FC2_C758CA32B49A_.wvu.FilterData" localSheetId="0" hidden="1">'Orçamentária-TR'!$B$5:$L$300</definedName>
    <definedName name="Z_9D9D890B_7CAD_43FA_8B37_40B7CE51D7BB_.wvu.FilterData" localSheetId="0" hidden="1">'Orçamentária-TR'!$B$5:$L$300</definedName>
    <definedName name="Z_B236A6BF_71D4_4CD9_BBD0_698BCEA023CF_.wvu.FilterData" localSheetId="0" hidden="1">'Orçamentária-TR'!$B$5:$L$300</definedName>
    <definedName name="Z_BC95D367_E5F9_4D7F_9E29_86A33F32AAFF_.wvu.FilterData" localSheetId="0" hidden="1">'Orçamentária-TR'!$B$5:$L$300</definedName>
    <definedName name="Z_C3F45743_DBDA_4241_B0B6_5E88345390B5_.wvu.FilterData" localSheetId="0" hidden="1">'Orçamentária-TR'!$B$5:$L$300</definedName>
    <definedName name="Z_CA8CD684_5813_4814_9596_BC74CCC6F648_.wvu.FilterData" localSheetId="0" hidden="1">'Orçamentária-TR'!$B$5:$L$300</definedName>
    <definedName name="Z_D7B7D9EE_4074_4FED_9A68_56C7886D5723_.wvu.FilterData" localSheetId="0" hidden="1">'Orçamentária-TR'!$B$5:$L$300</definedName>
    <definedName name="Z_D80CD39D_2818_4F11_B510_562775715C69_.wvu.FilterData" localSheetId="0" hidden="1">'Orçamentária-TR'!$B$5:$L$300</definedName>
    <definedName name="Z_D80CD39D_2818_4F11_B510_562775715C69_.wvu.PrintArea" localSheetId="0" hidden="1">'Orçamentária-TR'!$B$1:$L$300</definedName>
    <definedName name="Z_D80CD39D_2818_4F11_B510_562775715C69_.wvu.PrintTitles" localSheetId="0" hidden="1">'Orçamentária-TR'!$1:$5</definedName>
    <definedName name="Z_D8BDBFFF_4E63_42E8_AF66_3A4A5922F3A9_.wvu.Cols" localSheetId="0" hidden="1">'Orçamentária-TR'!$K:$L</definedName>
    <definedName name="Z_D8BDBFFF_4E63_42E8_AF66_3A4A5922F3A9_.wvu.FilterData" localSheetId="0" hidden="1">'Orçamentária-TR'!$B$5:$L$300</definedName>
    <definedName name="Z_D8BDBFFF_4E63_42E8_AF66_3A4A5922F3A9_.wvu.PrintArea" localSheetId="0" hidden="1">'Orçamentária-TR'!$B$1:$L$300</definedName>
    <definedName name="Z_D8BDBFFF_4E63_42E8_AF66_3A4A5922F3A9_.wvu.PrintTitles" localSheetId="0" hidden="1">'Orçamentária-TR'!$1:$5</definedName>
    <definedName name="Z_DE3D750A_1352_4B72_B5EF_6B3CF0400C00_.wvu.FilterData" localSheetId="0" hidden="1">'Orçamentária-TR'!$B$5:$L$300</definedName>
    <definedName name="Z_E3F441FA_50DE_409F_B5A8_8880F3E748EB_.wvu.FilterData" localSheetId="0" hidden="1">'Orçamentária-TR'!$B$5:$L$300</definedName>
    <definedName name="Z_FBE20D2A_04F9_4378_A6DA_2D4796F29D79_.wvu.FilterData" localSheetId="0" hidden="1">'Orçamentária-TR'!$B$5:$L$300</definedName>
    <definedName name="Z_FD1CBB54_9774_4703_A628_1ECC0683BA70_.wvu.FilterData" localSheetId="0" hidden="1">'Orçamentária-TR'!$B$5:$L$300</definedName>
    <definedName name="Z_FDEEEDF6_B9AE_4B52_86A1_B09EE771BE76_.wvu.FilterData" localSheetId="0" hidden="1">'Orçamentária-TR'!$B$5:$L$300</definedName>
    <definedName name="Z_FEBB4EFB_B059_486C_9FE0_A3F428AFE568_.wvu.FilterData" localSheetId="0" hidden="1">'Orçamentária-TR'!$B$5:$L$300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1" i="1" l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41" i="1"/>
  <c r="J15" i="1"/>
  <c r="J14" i="1"/>
  <c r="J13" i="1"/>
  <c r="J12" i="1"/>
  <c r="J11" i="1"/>
  <c r="J10" i="1"/>
  <c r="J9" i="1"/>
  <c r="J8" i="1"/>
  <c r="J7" i="1"/>
  <c r="K268" i="1" l="1"/>
  <c r="L268" i="1" s="1"/>
  <c r="K240" i="1"/>
  <c r="L240" i="1" s="1"/>
  <c r="K297" i="1"/>
  <c r="L297" i="1" s="1"/>
  <c r="J192" i="1" l="1"/>
  <c r="J81" i="1"/>
  <c r="J95" i="1"/>
  <c r="J79" i="1"/>
  <c r="J181" i="1"/>
  <c r="J180" i="1"/>
  <c r="J105" i="1"/>
  <c r="J25" i="1"/>
  <c r="K301" i="1"/>
  <c r="L301" i="1" s="1"/>
  <c r="K261" i="1"/>
  <c r="L261" i="1" s="1"/>
  <c r="J61" i="1"/>
  <c r="K300" i="1"/>
  <c r="L300" i="1" s="1"/>
  <c r="J43" i="1"/>
  <c r="J210" i="1"/>
  <c r="J73" i="1"/>
  <c r="J51" i="1"/>
  <c r="K271" i="1"/>
  <c r="L271" i="1" s="1"/>
  <c r="K282" i="1"/>
  <c r="L282" i="1" s="1"/>
  <c r="J177" i="1"/>
  <c r="J46" i="1"/>
  <c r="J131" i="1"/>
  <c r="J83" i="1"/>
  <c r="J53" i="1"/>
  <c r="J39" i="1"/>
  <c r="K237" i="1"/>
  <c r="L237" i="1" s="1"/>
  <c r="K258" i="1"/>
  <c r="L258" i="1" s="1"/>
  <c r="K246" i="1"/>
  <c r="L246" i="1" s="1"/>
  <c r="J125" i="1"/>
  <c r="J32" i="1"/>
  <c r="J190" i="1"/>
  <c r="K225" i="1"/>
  <c r="L225" i="1" s="1"/>
  <c r="K256" i="1"/>
  <c r="L256" i="1" s="1"/>
  <c r="K221" i="1"/>
  <c r="L221" i="1" s="1"/>
  <c r="K298" i="1"/>
  <c r="L298" i="1" s="1"/>
  <c r="J199" i="1"/>
  <c r="J87" i="1"/>
  <c r="J175" i="1"/>
  <c r="K288" i="1"/>
  <c r="L288" i="1" s="1"/>
  <c r="K267" i="1"/>
  <c r="L267" i="1" s="1"/>
  <c r="J134" i="1"/>
  <c r="J124" i="1"/>
  <c r="J26" i="1"/>
  <c r="K229" i="1"/>
  <c r="L229" i="1" s="1"/>
  <c r="J86" i="1"/>
  <c r="J207" i="1"/>
  <c r="J117" i="1"/>
  <c r="J28" i="1"/>
  <c r="K287" i="1"/>
  <c r="L287" i="1" s="1"/>
  <c r="K253" i="1"/>
  <c r="L253" i="1" s="1"/>
  <c r="J106" i="1"/>
  <c r="J178" i="1"/>
  <c r="J31" i="1"/>
  <c r="K241" i="1"/>
  <c r="L241" i="1" s="1"/>
  <c r="K230" i="1"/>
  <c r="L230" i="1" s="1"/>
  <c r="K248" i="1"/>
  <c r="L248" i="1" s="1"/>
  <c r="J19" i="1"/>
  <c r="J141" i="1"/>
  <c r="K285" i="1"/>
  <c r="L285" i="1" s="1"/>
  <c r="J60" i="1"/>
  <c r="J195" i="1"/>
  <c r="J206" i="1"/>
  <c r="J111" i="1"/>
  <c r="J127" i="1"/>
  <c r="K281" i="1"/>
  <c r="L281" i="1" s="1"/>
  <c r="J78" i="1"/>
  <c r="K41" i="1" l="1"/>
  <c r="J85" i="1"/>
  <c r="J186" i="1"/>
  <c r="J133" i="1"/>
  <c r="J163" i="1"/>
  <c r="J171" i="1"/>
  <c r="J174" i="1"/>
  <c r="J217" i="1"/>
  <c r="K273" i="1"/>
  <c r="L273" i="1" s="1"/>
  <c r="J166" i="1"/>
  <c r="J215" i="1"/>
  <c r="J193" i="1"/>
  <c r="J107" i="1"/>
  <c r="K277" i="1"/>
  <c r="L277" i="1" s="1"/>
  <c r="K232" i="1"/>
  <c r="L232" i="1" s="1"/>
  <c r="J99" i="1"/>
  <c r="J139" i="1"/>
  <c r="J120" i="1"/>
  <c r="K270" i="1"/>
  <c r="L270" i="1" s="1"/>
  <c r="K222" i="1"/>
  <c r="L222" i="1" s="1"/>
  <c r="J182" i="1"/>
  <c r="J88" i="1"/>
  <c r="J29" i="1"/>
  <c r="K264" i="1"/>
  <c r="L264" i="1" s="1"/>
  <c r="J183" i="1"/>
  <c r="J48" i="1"/>
  <c r="K228" i="1"/>
  <c r="L228" i="1" s="1"/>
  <c r="K227" i="1"/>
  <c r="L227" i="1" s="1"/>
  <c r="J18" i="1"/>
  <c r="J168" i="1"/>
  <c r="K290" i="1"/>
  <c r="L290" i="1" s="1"/>
  <c r="J66" i="1"/>
  <c r="J57" i="1"/>
  <c r="K238" i="1"/>
  <c r="L238" i="1" s="1"/>
  <c r="J56" i="1"/>
  <c r="J128" i="1"/>
  <c r="J116" i="1"/>
  <c r="J96" i="1"/>
  <c r="J114" i="1"/>
  <c r="K292" i="1"/>
  <c r="L292" i="1" s="1"/>
  <c r="J216" i="1"/>
  <c r="J27" i="1"/>
  <c r="J75" i="1"/>
  <c r="J98" i="1"/>
  <c r="J45" i="1"/>
  <c r="J74" i="1"/>
  <c r="J164" i="1"/>
  <c r="J184" i="1"/>
  <c r="J113" i="1"/>
  <c r="J126" i="1"/>
  <c r="J92" i="1"/>
  <c r="J173" i="1"/>
  <c r="J211" i="1"/>
  <c r="K278" i="1"/>
  <c r="L278" i="1" s="1"/>
  <c r="J176" i="1"/>
  <c r="J49" i="1"/>
  <c r="J80" i="1"/>
  <c r="J84" i="1"/>
  <c r="K245" i="1"/>
  <c r="L245" i="1" s="1"/>
  <c r="K255" i="1"/>
  <c r="L255" i="1" s="1"/>
  <c r="J201" i="1"/>
  <c r="J103" i="1"/>
  <c r="K276" i="1"/>
  <c r="L276" i="1" s="1"/>
  <c r="J62" i="1"/>
  <c r="K233" i="1"/>
  <c r="L233" i="1" s="1"/>
  <c r="J20" i="1"/>
  <c r="J159" i="1"/>
  <c r="J82" i="1"/>
  <c r="J30" i="1"/>
  <c r="J129" i="1"/>
  <c r="J55" i="1"/>
  <c r="K274" i="1"/>
  <c r="L274" i="1" s="1"/>
  <c r="J24" i="1"/>
  <c r="K275" i="1"/>
  <c r="L275" i="1" s="1"/>
  <c r="J35" i="1"/>
  <c r="K294" i="1"/>
  <c r="L294" i="1" s="1"/>
  <c r="J112" i="1"/>
  <c r="K259" i="1"/>
  <c r="L259" i="1" s="1"/>
  <c r="J59" i="1"/>
  <c r="J160" i="1"/>
  <c r="J188" i="1"/>
  <c r="J110" i="1"/>
  <c r="J50" i="1"/>
  <c r="J212" i="1"/>
  <c r="J196" i="1"/>
  <c r="J161" i="1"/>
  <c r="K250" i="1"/>
  <c r="L250" i="1" s="1"/>
  <c r="K260" i="1"/>
  <c r="L260" i="1" s="1"/>
  <c r="J185" i="1"/>
  <c r="J102" i="1"/>
  <c r="K291" i="1"/>
  <c r="L291" i="1" s="1"/>
  <c r="J89" i="1"/>
  <c r="J132" i="1"/>
  <c r="J90" i="1"/>
  <c r="K251" i="1"/>
  <c r="L251" i="1" s="1"/>
  <c r="J36" i="1"/>
  <c r="J165" i="1"/>
  <c r="J115" i="1"/>
  <c r="J108" i="1"/>
  <c r="K244" i="1"/>
  <c r="L244" i="1" s="1"/>
  <c r="J179" i="1"/>
  <c r="K220" i="1"/>
  <c r="L220" i="1" s="1"/>
  <c r="J213" i="1"/>
  <c r="J76" i="1"/>
  <c r="J58" i="1"/>
  <c r="J38" i="1"/>
  <c r="J37" i="1" s="1"/>
  <c r="J189" i="1"/>
  <c r="K236" i="1"/>
  <c r="L236" i="1" s="1"/>
  <c r="J191" i="1"/>
  <c r="K235" i="1"/>
  <c r="L235" i="1" s="1"/>
  <c r="K293" i="1"/>
  <c r="L293" i="1" s="1"/>
  <c r="K272" i="1"/>
  <c r="L272" i="1" s="1"/>
  <c r="J209" i="1"/>
  <c r="K295" i="1"/>
  <c r="L295" i="1" s="1"/>
  <c r="K269" i="1" l="1"/>
  <c r="L269" i="1" s="1"/>
  <c r="J23" i="1"/>
  <c r="J47" i="1"/>
  <c r="K266" i="1"/>
  <c r="L266" i="1" s="1"/>
  <c r="J44" i="1"/>
  <c r="J172" i="1"/>
  <c r="J170" i="1"/>
  <c r="J187" i="1"/>
  <c r="K284" i="1"/>
  <c r="L284" i="1" s="1"/>
  <c r="K239" i="1"/>
  <c r="L239" i="1" s="1"/>
  <c r="K286" i="1"/>
  <c r="L286" i="1" s="1"/>
  <c r="J54" i="1"/>
  <c r="K257" i="1"/>
  <c r="L257" i="1" s="1"/>
  <c r="J64" i="1"/>
  <c r="K249" i="1"/>
  <c r="L249" i="1" s="1"/>
  <c r="J167" i="1"/>
  <c r="J101" i="1"/>
  <c r="J169" i="1"/>
  <c r="J109" i="1"/>
  <c r="J93" i="1"/>
  <c r="J104" i="1"/>
  <c r="K231" i="1"/>
  <c r="L231" i="1" s="1"/>
  <c r="K254" i="1"/>
  <c r="L254" i="1" s="1"/>
  <c r="J17" i="1"/>
  <c r="J97" i="1"/>
  <c r="K296" i="1"/>
  <c r="L296" i="1" s="1"/>
  <c r="K279" i="1"/>
  <c r="L279" i="1" s="1"/>
  <c r="K224" i="1"/>
  <c r="L224" i="1" s="1"/>
  <c r="J100" i="1"/>
  <c r="J130" i="1"/>
  <c r="K226" i="1"/>
  <c r="L226" i="1" s="1"/>
  <c r="K280" i="1"/>
  <c r="L280" i="1" s="1"/>
  <c r="J197" i="1"/>
  <c r="K252" i="1"/>
  <c r="L252" i="1" s="1"/>
  <c r="J52" i="1"/>
  <c r="K289" i="1"/>
  <c r="L289" i="1" s="1"/>
  <c r="J91" i="1"/>
  <c r="J143" i="1"/>
  <c r="K299" i="1"/>
  <c r="L299" i="1" s="1"/>
  <c r="J198" i="1"/>
  <c r="J162" i="1"/>
  <c r="J194" i="1"/>
  <c r="L41" i="1"/>
  <c r="L40" i="1" s="1"/>
  <c r="K40" i="1"/>
  <c r="J77" i="1"/>
  <c r="K223" i="1"/>
  <c r="L223" i="1" s="1"/>
  <c r="J16" i="1"/>
  <c r="K247" i="1"/>
  <c r="L247" i="1" s="1"/>
  <c r="J63" i="1"/>
  <c r="K283" i="1"/>
  <c r="L283" i="1" s="1"/>
  <c r="J145" i="1" l="1"/>
  <c r="J158" i="1"/>
  <c r="J151" i="1"/>
  <c r="J155" i="1"/>
  <c r="J157" i="1"/>
  <c r="J146" i="1"/>
  <c r="J147" i="1"/>
  <c r="J135" i="1"/>
  <c r="J153" i="1"/>
  <c r="J154" i="1"/>
  <c r="J144" i="1"/>
  <c r="J148" i="1"/>
  <c r="J150" i="1"/>
  <c r="J203" i="1"/>
  <c r="J152" i="1"/>
  <c r="J156" i="1"/>
  <c r="K263" i="1" l="1"/>
  <c r="L263" i="1" s="1"/>
  <c r="J122" i="1"/>
  <c r="J119" i="1"/>
  <c r="K219" i="1"/>
  <c r="J204" i="1"/>
  <c r="J71" i="1"/>
  <c r="J140" i="1"/>
  <c r="J136" i="1"/>
  <c r="J33" i="1"/>
  <c r="J142" i="1"/>
  <c r="J65" i="1"/>
  <c r="J34" i="1"/>
  <c r="J72" i="1"/>
  <c r="J118" i="1"/>
  <c r="J69" i="1"/>
  <c r="J121" i="1"/>
  <c r="J70" i="1"/>
  <c r="J68" i="1"/>
  <c r="J149" i="1"/>
  <c r="J94" i="1"/>
  <c r="J21" i="1"/>
  <c r="K242" i="1"/>
  <c r="L242" i="1" s="1"/>
  <c r="J138" i="1"/>
  <c r="J22" i="1"/>
  <c r="J67" i="1"/>
  <c r="J123" i="1"/>
  <c r="J137" i="1"/>
  <c r="J202" i="1" l="1"/>
  <c r="K265" i="1"/>
  <c r="L265" i="1" s="1"/>
  <c r="K243" i="1"/>
  <c r="L243" i="1" s="1"/>
  <c r="J200" i="1"/>
  <c r="J208" i="1"/>
  <c r="J205" i="1"/>
  <c r="L219" i="1"/>
  <c r="J214" i="1"/>
  <c r="K262" i="1"/>
  <c r="L262" i="1" s="1"/>
  <c r="K234" i="1"/>
  <c r="L234" i="1" s="1"/>
  <c r="J42" i="1" l="1"/>
  <c r="J302" i="1" s="1"/>
  <c r="K218" i="1"/>
  <c r="L218" i="1"/>
</calcChain>
</file>

<file path=xl/sharedStrings.xml><?xml version="1.0" encoding="utf-8"?>
<sst xmlns="http://schemas.openxmlformats.org/spreadsheetml/2006/main" count="1189" uniqueCount="911">
  <si>
    <t>CÓDIGO</t>
  </si>
  <si>
    <t>ITEM</t>
  </si>
  <si>
    <t>DESCRIÇÃO</t>
  </si>
  <si>
    <t>UNIDADE</t>
  </si>
  <si>
    <t>QUANTIDADE</t>
  </si>
  <si>
    <t>FATOR DE UTILIZAÇÃO</t>
  </si>
  <si>
    <t>VIDA ÚTIL (Anos)</t>
  </si>
  <si>
    <t>DEPRECIAÇÃO MENSAL (%)</t>
  </si>
  <si>
    <t>CUSTO UNITÁRIO</t>
  </si>
  <si>
    <t>CUSTO TOTAL</t>
  </si>
  <si>
    <t>VALOR MENSAL DE DEPRECIAÇÃO³</t>
  </si>
  <si>
    <t>VALOR TOTAL DE DEPRECIAÇÃO PARA 30 MESES³</t>
  </si>
  <si>
    <t>01.00</t>
  </si>
  <si>
    <t>Equipe de Dedicação Exclusiva</t>
  </si>
  <si>
    <t/>
  </si>
  <si>
    <t>01.01</t>
  </si>
  <si>
    <t>Postos de Trabalho</t>
  </si>
  <si>
    <t>01.01.01</t>
  </si>
  <si>
    <t>SF-00708</t>
  </si>
  <si>
    <t>01.01.02</t>
  </si>
  <si>
    <t>SF-00709</t>
  </si>
  <si>
    <t xml:space="preserve"> </t>
  </si>
  <si>
    <t>01.01.03</t>
  </si>
  <si>
    <t>SF-00711</t>
  </si>
  <si>
    <t>01.01.04</t>
  </si>
  <si>
    <t>SF-00712</t>
  </si>
  <si>
    <t>01.01.05</t>
  </si>
  <si>
    <t>SF-00713</t>
  </si>
  <si>
    <t>01.01.06</t>
  </si>
  <si>
    <t>SF-00714</t>
  </si>
  <si>
    <t>01.01.07</t>
  </si>
  <si>
    <t>SF-00715</t>
  </si>
  <si>
    <t>01.02</t>
  </si>
  <si>
    <t>Uniformes e EPIs</t>
  </si>
  <si>
    <t>01.02.01</t>
  </si>
  <si>
    <t>SF-00823</t>
  </si>
  <si>
    <t>01.02.02</t>
  </si>
  <si>
    <t>SF-00824</t>
  </si>
  <si>
    <t>01.02.03</t>
  </si>
  <si>
    <t>SF-00825</t>
  </si>
  <si>
    <t>01.02.04</t>
  </si>
  <si>
    <t>SF-00826</t>
  </si>
  <si>
    <t>01.02.05</t>
  </si>
  <si>
    <t>SF-00827</t>
  </si>
  <si>
    <t>01.02.06</t>
  </si>
  <si>
    <t>SF-00828</t>
  </si>
  <si>
    <t>01.02.07</t>
  </si>
  <si>
    <t>SF-00829</t>
  </si>
  <si>
    <t>01.02.08</t>
  </si>
  <si>
    <t>SF-00830</t>
  </si>
  <si>
    <t>01.02.09</t>
  </si>
  <si>
    <t>SF-00831</t>
  </si>
  <si>
    <t>01.02.10</t>
  </si>
  <si>
    <t>SF-00832</t>
  </si>
  <si>
    <t>01.02.11</t>
  </si>
  <si>
    <t>SF-00833</t>
  </si>
  <si>
    <t>01.02.12</t>
  </si>
  <si>
    <t>SF-00834</t>
  </si>
  <si>
    <t>01.02.13</t>
  </si>
  <si>
    <t>SF-00835</t>
  </si>
  <si>
    <t>01.02.14</t>
  </si>
  <si>
    <t>SF-00836</t>
  </si>
  <si>
    <t>01.02.15</t>
  </si>
  <si>
    <t>SF-00837</t>
  </si>
  <si>
    <t>01.02.16</t>
  </si>
  <si>
    <t>SF-00838</t>
  </si>
  <si>
    <t>01.02.17</t>
  </si>
  <si>
    <t>SF-00839</t>
  </si>
  <si>
    <t>01.02.18</t>
  </si>
  <si>
    <t>SF-00840</t>
  </si>
  <si>
    <t>01.02.19</t>
  </si>
  <si>
    <t>SF-00841</t>
  </si>
  <si>
    <t>01.02.20</t>
  </si>
  <si>
    <t>SF-00842</t>
  </si>
  <si>
    <t>01.02.21</t>
  </si>
  <si>
    <t>SF-00843</t>
  </si>
  <si>
    <t>02.00</t>
  </si>
  <si>
    <t>Serviços Sob Demanda</t>
  </si>
  <si>
    <t>02.01</t>
  </si>
  <si>
    <t>SF-00015</t>
  </si>
  <si>
    <t>02.02</t>
  </si>
  <si>
    <t>SF-00821</t>
  </si>
  <si>
    <t>03.00</t>
  </si>
  <si>
    <t>Sistema de Ponto Eletrônico Biométrico</t>
  </si>
  <si>
    <t>03.01</t>
  </si>
  <si>
    <t>SF-00822</t>
  </si>
  <si>
    <t>04.00</t>
  </si>
  <si>
    <t>Materiais e Insumos</t>
  </si>
  <si>
    <t>04.01</t>
  </si>
  <si>
    <t>SF-00381</t>
  </si>
  <si>
    <t>04.02</t>
  </si>
  <si>
    <t>SF-00382</t>
  </si>
  <si>
    <t>04.03</t>
  </si>
  <si>
    <t>SF-00384</t>
  </si>
  <si>
    <t>04.04</t>
  </si>
  <si>
    <t>SF-00385</t>
  </si>
  <si>
    <t>04.05</t>
  </si>
  <si>
    <t>SF-00386</t>
  </si>
  <si>
    <t>04.06</t>
  </si>
  <si>
    <t>SF-00387</t>
  </si>
  <si>
    <t>04.07</t>
  </si>
  <si>
    <t>SF-00388</t>
  </si>
  <si>
    <t>04.08</t>
  </si>
  <si>
    <t>SF-00389</t>
  </si>
  <si>
    <t>04.09</t>
  </si>
  <si>
    <t>SF-00390</t>
  </si>
  <si>
    <t>04.10</t>
  </si>
  <si>
    <t>SF-00391</t>
  </si>
  <si>
    <t>04.11</t>
  </si>
  <si>
    <t>SF-00392</t>
  </si>
  <si>
    <t>04.12</t>
  </si>
  <si>
    <t>SF-00393</t>
  </si>
  <si>
    <t>04.13</t>
  </si>
  <si>
    <t>SF-00394</t>
  </si>
  <si>
    <t>04.14</t>
  </si>
  <si>
    <t>SF-00395</t>
  </si>
  <si>
    <t>04.15</t>
  </si>
  <si>
    <t>SF-00396</t>
  </si>
  <si>
    <t>04.16</t>
  </si>
  <si>
    <t>SF-00397</t>
  </si>
  <si>
    <t>04.17</t>
  </si>
  <si>
    <t>SF-00398</t>
  </si>
  <si>
    <t>04.18</t>
  </si>
  <si>
    <t>SF-00399</t>
  </si>
  <si>
    <t>04.19</t>
  </si>
  <si>
    <t>SF-00400</t>
  </si>
  <si>
    <t>04.20</t>
  </si>
  <si>
    <t>SF-00401</t>
  </si>
  <si>
    <t>04.21</t>
  </si>
  <si>
    <t>SF-00402</t>
  </si>
  <si>
    <t>04.22</t>
  </si>
  <si>
    <t>SF-00404</t>
  </si>
  <si>
    <t>04.23</t>
  </si>
  <si>
    <t>SF-00405</t>
  </si>
  <si>
    <t>04.24</t>
  </si>
  <si>
    <t>SF-00406</t>
  </si>
  <si>
    <t>04.25</t>
  </si>
  <si>
    <t>SF-00407</t>
  </si>
  <si>
    <t>04.26</t>
  </si>
  <si>
    <t>SF-00408</t>
  </si>
  <si>
    <t>04.27</t>
  </si>
  <si>
    <t>SF-00409</t>
  </si>
  <si>
    <t>04.28</t>
  </si>
  <si>
    <t>SF-00411</t>
  </si>
  <si>
    <t>04.29</t>
  </si>
  <si>
    <t>SF-00415</t>
  </si>
  <si>
    <t>04.30</t>
  </si>
  <si>
    <t>SF-00416</t>
  </si>
  <si>
    <t>04.31</t>
  </si>
  <si>
    <t>SF-00417</t>
  </si>
  <si>
    <t>04.32</t>
  </si>
  <si>
    <t>SF-00419</t>
  </si>
  <si>
    <t>04.33</t>
  </si>
  <si>
    <t>SF-00420</t>
  </si>
  <si>
    <t>04.34</t>
  </si>
  <si>
    <t>SF-00422</t>
  </si>
  <si>
    <t>04.35</t>
  </si>
  <si>
    <t>SF-00423</t>
  </si>
  <si>
    <t>04.36</t>
  </si>
  <si>
    <t>SF-00427</t>
  </si>
  <si>
    <t>04.37</t>
  </si>
  <si>
    <t>SF-00428</t>
  </si>
  <si>
    <t>04.38</t>
  </si>
  <si>
    <t>SF-00429</t>
  </si>
  <si>
    <t>04.39</t>
  </si>
  <si>
    <t>SF-00430</t>
  </si>
  <si>
    <t>04.40</t>
  </si>
  <si>
    <t>SF-00431</t>
  </si>
  <si>
    <t>04.41</t>
  </si>
  <si>
    <t>SF-00432</t>
  </si>
  <si>
    <t>04.42</t>
  </si>
  <si>
    <t>SF-00433</t>
  </si>
  <si>
    <t>04.43</t>
  </si>
  <si>
    <t>SF-00434</t>
  </si>
  <si>
    <t>04.44</t>
  </si>
  <si>
    <t>SF-00435</t>
  </si>
  <si>
    <t>04.45</t>
  </si>
  <si>
    <t>SF-00436</t>
  </si>
  <si>
    <t>04.46</t>
  </si>
  <si>
    <t>SF-00437</t>
  </si>
  <si>
    <t>04.47</t>
  </si>
  <si>
    <t>SF-00438</t>
  </si>
  <si>
    <t>04.48</t>
  </si>
  <si>
    <t>SF-00439</t>
  </si>
  <si>
    <t>04.49</t>
  </si>
  <si>
    <t>SF-00440</t>
  </si>
  <si>
    <t>04.50</t>
  </si>
  <si>
    <t>SF-00441</t>
  </si>
  <si>
    <t>04.51</t>
  </si>
  <si>
    <t>SF-00442</t>
  </si>
  <si>
    <t>04.52</t>
  </si>
  <si>
    <t>SF-00443</t>
  </si>
  <si>
    <t>04.53</t>
  </si>
  <si>
    <t>SF-00444</t>
  </si>
  <si>
    <t>04.54</t>
  </si>
  <si>
    <t>SF-00445</t>
  </si>
  <si>
    <t>04.55</t>
  </si>
  <si>
    <t>SF-00446</t>
  </si>
  <si>
    <t>04.56</t>
  </si>
  <si>
    <t>SF-00447</t>
  </si>
  <si>
    <t>04.57</t>
  </si>
  <si>
    <t>SF-00448</t>
  </si>
  <si>
    <t>04.58</t>
  </si>
  <si>
    <t>SF-00449</t>
  </si>
  <si>
    <t>04.59</t>
  </si>
  <si>
    <t>SF-00450</t>
  </si>
  <si>
    <t>04.60</t>
  </si>
  <si>
    <t>SF-00451</t>
  </si>
  <si>
    <t>04.61</t>
  </si>
  <si>
    <t>SF-00452</t>
  </si>
  <si>
    <t>04.62</t>
  </si>
  <si>
    <t>SF-00453</t>
  </si>
  <si>
    <t>04.63</t>
  </si>
  <si>
    <t>SF-00454</t>
  </si>
  <si>
    <t>04.64</t>
  </si>
  <si>
    <t>SF-00455</t>
  </si>
  <si>
    <t>04.65</t>
  </si>
  <si>
    <t>SF-00456</t>
  </si>
  <si>
    <t>04.66</t>
  </si>
  <si>
    <t>SF-00457</t>
  </si>
  <si>
    <t>04.67</t>
  </si>
  <si>
    <t>SF-00458</t>
  </si>
  <si>
    <t>04.68</t>
  </si>
  <si>
    <t>SF-00459</t>
  </si>
  <si>
    <t>04.69</t>
  </si>
  <si>
    <t>SF-00460</t>
  </si>
  <si>
    <t>04.70</t>
  </si>
  <si>
    <t>SF-00461</t>
  </si>
  <si>
    <t>04.71</t>
  </si>
  <si>
    <t>SF-00462</t>
  </si>
  <si>
    <t>04.72</t>
  </si>
  <si>
    <t>SF-00463</t>
  </si>
  <si>
    <t>04.73</t>
  </si>
  <si>
    <t>SF-00464</t>
  </si>
  <si>
    <t>04.74</t>
  </si>
  <si>
    <t>SF-00465</t>
  </si>
  <si>
    <t>04.75</t>
  </si>
  <si>
    <t>SF-00466</t>
  </si>
  <si>
    <t>04.76</t>
  </si>
  <si>
    <t>SF-00467</t>
  </si>
  <si>
    <t>04.77</t>
  </si>
  <si>
    <t>SF-00468</t>
  </si>
  <si>
    <t>04.78</t>
  </si>
  <si>
    <t>SF-00469</t>
  </si>
  <si>
    <t>04.79</t>
  </si>
  <si>
    <t>SF-00470</t>
  </si>
  <si>
    <t>04.80</t>
  </si>
  <si>
    <t>SF-00471</t>
  </si>
  <si>
    <t>04.81</t>
  </si>
  <si>
    <t>SF-00472</t>
  </si>
  <si>
    <t>04.82</t>
  </si>
  <si>
    <t>SF-00473</t>
  </si>
  <si>
    <t>04.83</t>
  </si>
  <si>
    <t>SF-00474</t>
  </si>
  <si>
    <t>04.84</t>
  </si>
  <si>
    <t>SF-00475</t>
  </si>
  <si>
    <t>04.85</t>
  </si>
  <si>
    <t>SF-00476</t>
  </si>
  <si>
    <t>04.86</t>
  </si>
  <si>
    <t>SF-00477</t>
  </si>
  <si>
    <t>04.87</t>
  </si>
  <si>
    <t>SF-00480</t>
  </si>
  <si>
    <t>04.88</t>
  </si>
  <si>
    <t>SF-00481</t>
  </si>
  <si>
    <t>04.89</t>
  </si>
  <si>
    <t>SF-00483</t>
  </si>
  <si>
    <t>04.90</t>
  </si>
  <si>
    <t>SF-00484</t>
  </si>
  <si>
    <t>04.91</t>
  </si>
  <si>
    <t>SF-00487</t>
  </si>
  <si>
    <t>04.92</t>
  </si>
  <si>
    <t>SF-00488</t>
  </si>
  <si>
    <t>04.93</t>
  </si>
  <si>
    <t>SF-00489</t>
  </si>
  <si>
    <t>04.94</t>
  </si>
  <si>
    <t>SF-00490</t>
  </si>
  <si>
    <t>04.95</t>
  </si>
  <si>
    <t>SF-00491</t>
  </si>
  <si>
    <t>04.96</t>
  </si>
  <si>
    <t>SF-00494</t>
  </si>
  <si>
    <t>04.97</t>
  </si>
  <si>
    <t>SF-00495</t>
  </si>
  <si>
    <t>04.98</t>
  </si>
  <si>
    <t>SF-00496</t>
  </si>
  <si>
    <t>04.99</t>
  </si>
  <si>
    <t>SF-00497</t>
  </si>
  <si>
    <t>04.100</t>
  </si>
  <si>
    <t>SF-00498</t>
  </si>
  <si>
    <t>04.101</t>
  </si>
  <si>
    <t>SF-00499</t>
  </si>
  <si>
    <t>04.102</t>
  </si>
  <si>
    <t>SF-00500</t>
  </si>
  <si>
    <t>04.103</t>
  </si>
  <si>
    <t>SF-00501</t>
  </si>
  <si>
    <t>04.104</t>
  </si>
  <si>
    <t>SF-00502</t>
  </si>
  <si>
    <t>04.105</t>
  </si>
  <si>
    <t>SF-00503</t>
  </si>
  <si>
    <t>04.106</t>
  </si>
  <si>
    <t>SF-00504</t>
  </si>
  <si>
    <t>04.107</t>
  </si>
  <si>
    <t>SF-00505</t>
  </si>
  <si>
    <t>04.108</t>
  </si>
  <si>
    <t>SF-00506</t>
  </si>
  <si>
    <t>04.109</t>
  </si>
  <si>
    <t>SF-00507</t>
  </si>
  <si>
    <t>04.110</t>
  </si>
  <si>
    <t>SF-00508</t>
  </si>
  <si>
    <t>04.111</t>
  </si>
  <si>
    <t>SF-00509</t>
  </si>
  <si>
    <t>04.112</t>
  </si>
  <si>
    <t>SF-00510</t>
  </si>
  <si>
    <t>04.113</t>
  </si>
  <si>
    <t>SF-00511</t>
  </si>
  <si>
    <t>04.114</t>
  </si>
  <si>
    <t>SF-00512</t>
  </si>
  <si>
    <t>04.115</t>
  </si>
  <si>
    <t>SF-00513</t>
  </si>
  <si>
    <t>04.116</t>
  </si>
  <si>
    <t>SF-00514</t>
  </si>
  <si>
    <t>04.117</t>
  </si>
  <si>
    <t>SF-00515</t>
  </si>
  <si>
    <t>04.118</t>
  </si>
  <si>
    <t>SF-00516</t>
  </si>
  <si>
    <t>04.119</t>
  </si>
  <si>
    <t>SF-00517</t>
  </si>
  <si>
    <t>04.120</t>
  </si>
  <si>
    <t>SF-00518</t>
  </si>
  <si>
    <t>04.121</t>
  </si>
  <si>
    <t>SF-00519</t>
  </si>
  <si>
    <t>04.122</t>
  </si>
  <si>
    <t>SF-00520</t>
  </si>
  <si>
    <t>04.123</t>
  </si>
  <si>
    <t>SF-00521</t>
  </si>
  <si>
    <t>04.124</t>
  </si>
  <si>
    <t>SF-00523</t>
  </si>
  <si>
    <t>04.125</t>
  </si>
  <si>
    <t>SF-00524</t>
  </si>
  <si>
    <t>04.126</t>
  </si>
  <si>
    <t>SF-00525</t>
  </si>
  <si>
    <t>04.127</t>
  </si>
  <si>
    <t>SF-00526</t>
  </si>
  <si>
    <t>04.128</t>
  </si>
  <si>
    <t>SF-00527</t>
  </si>
  <si>
    <t>04.129</t>
  </si>
  <si>
    <t>SF-00528</t>
  </si>
  <si>
    <t>04.130</t>
  </si>
  <si>
    <t>SF-00529</t>
  </si>
  <si>
    <t>04.131</t>
  </si>
  <si>
    <t>SF-00530</t>
  </si>
  <si>
    <t>04.132</t>
  </si>
  <si>
    <t>SF-00531</t>
  </si>
  <si>
    <t>04.133</t>
  </si>
  <si>
    <t>SF-00532</t>
  </si>
  <si>
    <t>04.134</t>
  </si>
  <si>
    <t>SF-00533</t>
  </si>
  <si>
    <t>04.135</t>
  </si>
  <si>
    <t>SF-00534</t>
  </si>
  <si>
    <t>04.136</t>
  </si>
  <si>
    <t>SF-00535</t>
  </si>
  <si>
    <t>04.137</t>
  </si>
  <si>
    <t>SF-00536</t>
  </si>
  <si>
    <t>04.138</t>
  </si>
  <si>
    <t>SF-00537</t>
  </si>
  <si>
    <t>04.139</t>
  </si>
  <si>
    <t>SF-00538</t>
  </si>
  <si>
    <t>04.140</t>
  </si>
  <si>
    <t>SF-00539</t>
  </si>
  <si>
    <t>04.141</t>
  </si>
  <si>
    <t>SF-00540</t>
  </si>
  <si>
    <t>04.142</t>
  </si>
  <si>
    <t>SF-00541</t>
  </si>
  <si>
    <t>04.143</t>
  </si>
  <si>
    <t>SF-00542</t>
  </si>
  <si>
    <t>04.144</t>
  </si>
  <si>
    <t>SF-00543</t>
  </si>
  <si>
    <t>04.145</t>
  </si>
  <si>
    <t>SF-00545</t>
  </si>
  <si>
    <t>04.146</t>
  </si>
  <si>
    <t>SF-00546</t>
  </si>
  <si>
    <t>04.147</t>
  </si>
  <si>
    <t>SF-00547</t>
  </si>
  <si>
    <t>04.148</t>
  </si>
  <si>
    <t>SF-00548</t>
  </si>
  <si>
    <t>04.149</t>
  </si>
  <si>
    <t>SF-00549</t>
  </si>
  <si>
    <t>04.150</t>
  </si>
  <si>
    <t>SF-00550</t>
  </si>
  <si>
    <t>04.151</t>
  </si>
  <si>
    <t>SF-00551</t>
  </si>
  <si>
    <t>04.152</t>
  </si>
  <si>
    <t>SF-00552</t>
  </si>
  <si>
    <t>04.153</t>
  </si>
  <si>
    <t>SF-00553</t>
  </si>
  <si>
    <t>04.154</t>
  </si>
  <si>
    <t>SF-00554</t>
  </si>
  <si>
    <t>04.155</t>
  </si>
  <si>
    <t>SF-00555</t>
  </si>
  <si>
    <t>04.156</t>
  </si>
  <si>
    <t>SF-00556</t>
  </si>
  <si>
    <t>04.157</t>
  </si>
  <si>
    <t>SF-00558</t>
  </si>
  <si>
    <t>04.158</t>
  </si>
  <si>
    <t>SF-00559</t>
  </si>
  <si>
    <t>04.159</t>
  </si>
  <si>
    <t>SF-00560</t>
  </si>
  <si>
    <t>04.160</t>
  </si>
  <si>
    <t>SF-00561</t>
  </si>
  <si>
    <t>04.161</t>
  </si>
  <si>
    <t>SF-00562</t>
  </si>
  <si>
    <t>04.162</t>
  </si>
  <si>
    <t>SF-00581</t>
  </si>
  <si>
    <t>04.163</t>
  </si>
  <si>
    <t>SF-00583</t>
  </si>
  <si>
    <t>04.164</t>
  </si>
  <si>
    <t>SF-00590</t>
  </si>
  <si>
    <t>04.165</t>
  </si>
  <si>
    <t>SF-00591</t>
  </si>
  <si>
    <t>04.166</t>
  </si>
  <si>
    <t>SF-00592</t>
  </si>
  <si>
    <t>04.167</t>
  </si>
  <si>
    <t>SF-01002</t>
  </si>
  <si>
    <t>04.168</t>
  </si>
  <si>
    <t>SF-01003</t>
  </si>
  <si>
    <t>04.169</t>
  </si>
  <si>
    <t>SF-01005</t>
  </si>
  <si>
    <t>04.170</t>
  </si>
  <si>
    <t>SF-01007</t>
  </si>
  <si>
    <t>04.171</t>
  </si>
  <si>
    <t>SF-01008</t>
  </si>
  <si>
    <t>04.172</t>
  </si>
  <si>
    <t>SF-01381</t>
  </si>
  <si>
    <t>04.173</t>
  </si>
  <si>
    <t>SF-01382</t>
  </si>
  <si>
    <t>04.174</t>
  </si>
  <si>
    <t>SF-01383</t>
  </si>
  <si>
    <t>04.175</t>
  </si>
  <si>
    <t>SF-03234</t>
  </si>
  <si>
    <t>05.00</t>
  </si>
  <si>
    <t>Ferramentas</t>
  </si>
  <si>
    <t>05.01</t>
  </si>
  <si>
    <t>SF-00718</t>
  </si>
  <si>
    <t>05.02</t>
  </si>
  <si>
    <t>SF-00719</t>
  </si>
  <si>
    <t>05.03</t>
  </si>
  <si>
    <t>SF-00720</t>
  </si>
  <si>
    <t>05.04</t>
  </si>
  <si>
    <t>SF-00721</t>
  </si>
  <si>
    <t>05.05</t>
  </si>
  <si>
    <t>SF-00722</t>
  </si>
  <si>
    <t>05.06</t>
  </si>
  <si>
    <t>SF-00723</t>
  </si>
  <si>
    <t>05.07</t>
  </si>
  <si>
    <t>SF-00724</t>
  </si>
  <si>
    <t>05.08</t>
  </si>
  <si>
    <t>SF-00726</t>
  </si>
  <si>
    <t>05.09</t>
  </si>
  <si>
    <t>SF-00730</t>
  </si>
  <si>
    <t>05.10</t>
  </si>
  <si>
    <t>SF-00731</t>
  </si>
  <si>
    <t>05.11</t>
  </si>
  <si>
    <t>SF-00732</t>
  </si>
  <si>
    <t>05.12</t>
  </si>
  <si>
    <t>SF-00733</t>
  </si>
  <si>
    <t>05.13</t>
  </si>
  <si>
    <t>SF-00734</t>
  </si>
  <si>
    <t>05.14</t>
  </si>
  <si>
    <t>SF-00735</t>
  </si>
  <si>
    <t>05.15</t>
  </si>
  <si>
    <t>SF-00736</t>
  </si>
  <si>
    <t>05.16</t>
  </si>
  <si>
    <t>SF-00737</t>
  </si>
  <si>
    <t>05.17</t>
  </si>
  <si>
    <t>SF-00738</t>
  </si>
  <si>
    <t>05.18</t>
  </si>
  <si>
    <t>SF-00739</t>
  </si>
  <si>
    <t>05.19</t>
  </si>
  <si>
    <t>SF-00740</t>
  </si>
  <si>
    <t>05.20</t>
  </si>
  <si>
    <t>SF-00741</t>
  </si>
  <si>
    <t>05.21</t>
  </si>
  <si>
    <t>SF-00742</t>
  </si>
  <si>
    <t>05.22</t>
  </si>
  <si>
    <t>SF-00743</t>
  </si>
  <si>
    <t>05.23</t>
  </si>
  <si>
    <t>SF-00744</t>
  </si>
  <si>
    <t>05.24</t>
  </si>
  <si>
    <t>SF-00745</t>
  </si>
  <si>
    <t>05.25</t>
  </si>
  <si>
    <t>SF-00746</t>
  </si>
  <si>
    <t>05.26</t>
  </si>
  <si>
    <t>SF-00747</t>
  </si>
  <si>
    <t>05.27</t>
  </si>
  <si>
    <t>SF-00748</t>
  </si>
  <si>
    <t>05.28</t>
  </si>
  <si>
    <t>SF-00749</t>
  </si>
  <si>
    <t>05.29</t>
  </si>
  <si>
    <t>SF-00750</t>
  </si>
  <si>
    <t>05.30</t>
  </si>
  <si>
    <t>SF-00751</t>
  </si>
  <si>
    <t>05.31</t>
  </si>
  <si>
    <t>SF-00752</t>
  </si>
  <si>
    <t>05.32</t>
  </si>
  <si>
    <t>SF-00753</t>
  </si>
  <si>
    <t>05.33</t>
  </si>
  <si>
    <t>SF-00754</t>
  </si>
  <si>
    <t>05.34</t>
  </si>
  <si>
    <t>SF-00755</t>
  </si>
  <si>
    <t>05.35</t>
  </si>
  <si>
    <t>SF-00756</t>
  </si>
  <si>
    <t>05.36</t>
  </si>
  <si>
    <t>SF-00757</t>
  </si>
  <si>
    <t>05.37</t>
  </si>
  <si>
    <t>SF-00758</t>
  </si>
  <si>
    <t>05.38</t>
  </si>
  <si>
    <t>SF-00759</t>
  </si>
  <si>
    <t>05.39</t>
  </si>
  <si>
    <t>SF-00760</t>
  </si>
  <si>
    <t>05.40</t>
  </si>
  <si>
    <t>SF-00761</t>
  </si>
  <si>
    <t>05.41</t>
  </si>
  <si>
    <t>SF-00762</t>
  </si>
  <si>
    <t>05.42</t>
  </si>
  <si>
    <t>SF-00764</t>
  </si>
  <si>
    <t>05.43</t>
  </si>
  <si>
    <t>SF-00768</t>
  </si>
  <si>
    <t>05.44</t>
  </si>
  <si>
    <t>SF-00769</t>
  </si>
  <si>
    <t>05.45</t>
  </si>
  <si>
    <t>SF-00770</t>
  </si>
  <si>
    <t>05.46</t>
  </si>
  <si>
    <t>SF-00771</t>
  </si>
  <si>
    <t>05.47</t>
  </si>
  <si>
    <t>SF-00772</t>
  </si>
  <si>
    <t>05.48</t>
  </si>
  <si>
    <t>SF-00773</t>
  </si>
  <si>
    <t>05.49</t>
  </si>
  <si>
    <t>SF-00774</t>
  </si>
  <si>
    <t>05.50</t>
  </si>
  <si>
    <t>SF-00775</t>
  </si>
  <si>
    <t>05.51</t>
  </si>
  <si>
    <t>SF-00776</t>
  </si>
  <si>
    <t>05.52</t>
  </si>
  <si>
    <t>SF-00777</t>
  </si>
  <si>
    <t>05.53</t>
  </si>
  <si>
    <t>SF-00778</t>
  </si>
  <si>
    <t>05.54</t>
  </si>
  <si>
    <t>SF-00779</t>
  </si>
  <si>
    <t>05.55</t>
  </si>
  <si>
    <t>SF-00780</t>
  </si>
  <si>
    <t>05.56</t>
  </si>
  <si>
    <t>SF-00781</t>
  </si>
  <si>
    <t>05.57</t>
  </si>
  <si>
    <t>SF-00782</t>
  </si>
  <si>
    <t>05.58</t>
  </si>
  <si>
    <t>SF-00783</t>
  </si>
  <si>
    <t>05.59</t>
  </si>
  <si>
    <t>SF-00784</t>
  </si>
  <si>
    <t>05.60</t>
  </si>
  <si>
    <t>SF-00785</t>
  </si>
  <si>
    <t>05.61</t>
  </si>
  <si>
    <t>SF-00786</t>
  </si>
  <si>
    <t>05.62</t>
  </si>
  <si>
    <t>SF-00787</t>
  </si>
  <si>
    <t>05.63</t>
  </si>
  <si>
    <t>SF-00788</t>
  </si>
  <si>
    <t>05.64</t>
  </si>
  <si>
    <t>SF-00790</t>
  </si>
  <si>
    <t>05.65</t>
  </si>
  <si>
    <t>SF-00791</t>
  </si>
  <si>
    <t>05.66</t>
  </si>
  <si>
    <t>SF-00792</t>
  </si>
  <si>
    <t>05.67</t>
  </si>
  <si>
    <t>SF-00793</t>
  </si>
  <si>
    <t>05.68</t>
  </si>
  <si>
    <t>SF-00794</t>
  </si>
  <si>
    <t>05.69</t>
  </si>
  <si>
    <t>SF-00795</t>
  </si>
  <si>
    <t>05.70</t>
  </si>
  <si>
    <t>SF-00796</t>
  </si>
  <si>
    <t>05.71</t>
  </si>
  <si>
    <t>SF-00797</t>
  </si>
  <si>
    <t>05.72</t>
  </si>
  <si>
    <t>SF-00798</t>
  </si>
  <si>
    <t>05.73</t>
  </si>
  <si>
    <t>SF-00799</t>
  </si>
  <si>
    <t>05.74</t>
  </si>
  <si>
    <t>SF-00800</t>
  </si>
  <si>
    <t>05.75</t>
  </si>
  <si>
    <t>SF-00801</t>
  </si>
  <si>
    <t>05.76</t>
  </si>
  <si>
    <t>SF-00802</t>
  </si>
  <si>
    <t>05.77</t>
  </si>
  <si>
    <t>SF-00803</t>
  </si>
  <si>
    <t>05.78</t>
  </si>
  <si>
    <t>SF-00804</t>
  </si>
  <si>
    <t>05.79</t>
  </si>
  <si>
    <t>SF-00805</t>
  </si>
  <si>
    <t>05.80</t>
  </si>
  <si>
    <t>SF-00806</t>
  </si>
  <si>
    <t>05.81</t>
  </si>
  <si>
    <t>SF-00807</t>
  </si>
  <si>
    <t>05.82</t>
  </si>
  <si>
    <t>SF-00819</t>
  </si>
  <si>
    <t>05.83</t>
  </si>
  <si>
    <t>SF-04677</t>
  </si>
  <si>
    <t>Supervisor(a)-Geral</t>
  </si>
  <si>
    <t>Apoio Técnico Administrativo – Controle de Almoxarifado</t>
  </si>
  <si>
    <t>Ajudante de Marceneiro(a)</t>
  </si>
  <si>
    <t>Ajudante de Serralheiro(a)</t>
  </si>
  <si>
    <t>Lustrador(a) de Móveis</t>
  </si>
  <si>
    <t>Marceneiro(a)</t>
  </si>
  <si>
    <t>Serralheiro(a)</t>
  </si>
  <si>
    <t>Camisa polo manga curta com logotipo da empresa na frente e indicação da categoria profissional nas costas</t>
  </si>
  <si>
    <t>Camisa polo manga longa com logotipo da empresa na frente e indicação da categoria profissional nas costas</t>
  </si>
  <si>
    <t>Calça</t>
  </si>
  <si>
    <t>Gorros com pala (boné) na mesma cor da camisa</t>
  </si>
  <si>
    <t>Calçado isolante elétrico</t>
  </si>
  <si>
    <t>Bota de PVC (galocha cano alto)</t>
  </si>
  <si>
    <t>Capa de chuva</t>
  </si>
  <si>
    <t>Capacete de segurança</t>
  </si>
  <si>
    <t>Cinto de segurança tipo paraquedista cinco pontos</t>
  </si>
  <si>
    <t>Lanterna profissional</t>
  </si>
  <si>
    <t>Lanterna para capacete</t>
  </si>
  <si>
    <t>Luva de borracha</t>
  </si>
  <si>
    <t>Máscara de proteção respiratória com válvula e com película de carbono FFP2</t>
  </si>
  <si>
    <t>Óculos de segurança</t>
  </si>
  <si>
    <t>Protetor auricular de inserção</t>
  </si>
  <si>
    <t>Protetor facial</t>
  </si>
  <si>
    <t>Talabarte de posicionamento</t>
  </si>
  <si>
    <t>Talabarte em Y</t>
  </si>
  <si>
    <t>Trava-quedas deslizante para corda</t>
  </si>
  <si>
    <t>Trava-quedas deslizante para cabo de aço</t>
  </si>
  <si>
    <t>Uniforme Antichamas de Proteção Contra Arcos Elétricos</t>
  </si>
  <si>
    <t>Locação de caçambas e destinação final do entulho</t>
  </si>
  <si>
    <t>Plataforma elevatória de Trabalho Aéreo (PTA) articulada, com transporte</t>
  </si>
  <si>
    <t>Relógio de ponto biométrico</t>
  </si>
  <si>
    <t>Anilina</t>
  </si>
  <si>
    <t>Seladora incolor</t>
  </si>
  <si>
    <t>Massa para calafetar madeira</t>
  </si>
  <si>
    <t>Removedor pastoso</t>
  </si>
  <si>
    <t>Tingidor para madeira</t>
  </si>
  <si>
    <t>Thinner</t>
  </si>
  <si>
    <t>Goma Laca Indiana</t>
  </si>
  <si>
    <t>Cera em pasta para madeira</t>
  </si>
  <si>
    <t>Fita de borda de 22 mm para encabeçamento</t>
  </si>
  <si>
    <t>Fita de borda de 35 mm para encabeçamento</t>
  </si>
  <si>
    <t>Fita de borda de 64 mm para encabeçamento</t>
  </si>
  <si>
    <t>Fita de borda de 45 mm para encabeçamento</t>
  </si>
  <si>
    <t>Suporte para prateleira redondo - 10 mm x 15 mm</t>
  </si>
  <si>
    <t>Rodízio Giratório com Freio - 2 Polegadas</t>
  </si>
  <si>
    <t>Rodízio fixo de 4 Polegadas</t>
  </si>
  <si>
    <t>Rodízio Giratório  Ref. 1500HC – Base de Pino com Bucha</t>
  </si>
  <si>
    <t>Cordão para Persiana Horizontal (metro)</t>
  </si>
  <si>
    <t>Cordão para Persiana Vertical (metro)</t>
  </si>
  <si>
    <t>Freio de Cordão de Persiana (travador de cordão) e acionador</t>
  </si>
  <si>
    <t>Corrente para persiana (com clip)</t>
  </si>
  <si>
    <t>Peso envelope para persiana</t>
  </si>
  <si>
    <t>Cantoneira 2 furos - Cioba</t>
  </si>
  <si>
    <t>Dobradiça para porta com anel</t>
  </si>
  <si>
    <t>Dobradiça curva para porta de armário (com parafuso de fixação)</t>
  </si>
  <si>
    <t>Fechadura para porta externa maçaneta em barra</t>
  </si>
  <si>
    <t>Fechadura para porta externa com espelho - Millenio</t>
  </si>
  <si>
    <t>Fechadura para Porta de Banheiro com Espelho - Millenio</t>
  </si>
  <si>
    <t>Tarjeta Livre / Ocupado para portas de banheiro</t>
  </si>
  <si>
    <t>Fechadura de embutir para móveis – Fechamento Superior - Referência 861</t>
  </si>
  <si>
    <t>Fechadura de embutir para móveis – Fechamento lateral - Referência 871</t>
  </si>
  <si>
    <t>Fechadura para porta de correr (Bico de Papagaio)</t>
  </si>
  <si>
    <t>Fechadura para porta de divisória – LaFonte</t>
  </si>
  <si>
    <t>Fechadura para Porta de divisória - Lockwell</t>
  </si>
  <si>
    <t>Fecho para porta de armário – Tipo Gangorra – 75 mm</t>
  </si>
  <si>
    <t>Fecho para porta de armário – Tipo Gangorra – 130 mm</t>
  </si>
  <si>
    <t>Puxador em Botão côncavo de 25 mm de diâmetro</t>
  </si>
  <si>
    <t>Puxador em botão convexo de 25 mm de diâmetro</t>
  </si>
  <si>
    <t>Corrediça Simples de Roldanas - 250 mm a 300 mm</t>
  </si>
  <si>
    <t>Corrediça Simples de Roldanas - 350 mm a 400 mm</t>
  </si>
  <si>
    <t>Corrediça Simples de Roldanas - 450 mm a 500 mm</t>
  </si>
  <si>
    <t>Corrediça Simples de Roldanas - 550 mm</t>
  </si>
  <si>
    <t>Corrediça Telescópica - 300 mm</t>
  </si>
  <si>
    <t>Corrediça Telescópica - 400 mm; 450 mm; 500 mm</t>
  </si>
  <si>
    <t>Gancho de ferro com rosca – 17 x 50</t>
  </si>
  <si>
    <t>Gancho de ferro tipo "pitão" com rosca – 21 x 80</t>
  </si>
  <si>
    <t>Suporte triangular para quadro - nº 2</t>
  </si>
  <si>
    <t>Suporte triangular para quadro - nº 3</t>
  </si>
  <si>
    <t>Sapata niveladora para móveis com rosca 3/8"</t>
  </si>
  <si>
    <t>Sapata niveladora para móveis com base de 40 mm</t>
  </si>
  <si>
    <t>Sapata niveladora para móveis com base de 60 mm</t>
  </si>
  <si>
    <t>Cabide duplo com gancho grande para banheiro</t>
  </si>
  <si>
    <t>Puxador alça 102 mm</t>
  </si>
  <si>
    <t>Puxador tipo “C” em arco - 128 mm</t>
  </si>
  <si>
    <t>Puxador tipo “C” em arco - 96 mm</t>
  </si>
  <si>
    <t>Bucha para Gesso K 54</t>
  </si>
  <si>
    <t>Alavanca curva com argola para basculante com cavalete – Direita ou Esquerda</t>
  </si>
  <si>
    <t>Alavanca reta (chata) com argola para basculante com cavalete</t>
  </si>
  <si>
    <t>Fecho maximar alavanca 100mm cromado</t>
  </si>
  <si>
    <t>Gonzo com aba 1”</t>
  </si>
  <si>
    <t>Gonzo com aba 3/4"</t>
  </si>
  <si>
    <t>Gonzo com aba 7/8"</t>
  </si>
  <si>
    <t>Gonzo sem aba 1"</t>
  </si>
  <si>
    <t>Gonzo sem aba 3/4"</t>
  </si>
  <si>
    <t>Gonzo sem aba 7/8"</t>
  </si>
  <si>
    <t>Roldana em aço tipo Canal em (V) com eixo furado e 2 rolamentos (medidas: 2 1/2" x 50mm ou 2 1/2" x 70mm)</t>
  </si>
  <si>
    <t>Roldana em aço tipo Canal em (V) com eixo furado e 2 rolamentos  (medidas: 3” x 50mm ou 3 1/2" x 50mm ou 3 1/2" x 70mm)</t>
  </si>
  <si>
    <t>Mancal Pedestal</t>
  </si>
  <si>
    <t>Rolamento rígido de esfera</t>
  </si>
  <si>
    <t>Fixador trava porta de piso niquelado</t>
  </si>
  <si>
    <t>Batedor de porta cilíndrico de 25 mm x 25 mm</t>
  </si>
  <si>
    <t>Porta cadeado de 4 1/2"</t>
  </si>
  <si>
    <t>Porta Cadeado de 4”</t>
  </si>
  <si>
    <t>Suporte para mesa dobrável</t>
  </si>
  <si>
    <t>Suporte universal fixo de parede para TV</t>
  </si>
  <si>
    <t>Mola aérea hidráulica automática para portas</t>
  </si>
  <si>
    <t>Espuma Expansiva à base de poliuretano</t>
  </si>
  <si>
    <t>Adesivo de Contato à Base d’água</t>
  </si>
  <si>
    <t>Adesivo de Contato de Alto Desempenho sem Toluol</t>
  </si>
  <si>
    <t>Laminado fenólico melamínico texturizado - Azul Noturno</t>
  </si>
  <si>
    <t>Laminado fenólico melamínico texturizado - Branco</t>
  </si>
  <si>
    <t>Laminado fenólico melamínico texturizado - Ovo</t>
  </si>
  <si>
    <t>Lâmina de Madeira - Freijó</t>
  </si>
  <si>
    <t>Lâmina de Madeira - Marfim</t>
  </si>
  <si>
    <t>Lâmina de Madeira - Cerejeira</t>
  </si>
  <si>
    <t>Compensado laminado comum - 04 mm</t>
  </si>
  <si>
    <t>Compensado laminado comum - 06 mm</t>
  </si>
  <si>
    <t>Compensado laminado comum - 20 mm</t>
  </si>
  <si>
    <t>Compensado Laminado de cerejeira em uma face - 04 mm</t>
  </si>
  <si>
    <t>Compensado Laminado de cerejeira em duas faces - 15 mm</t>
  </si>
  <si>
    <t>Compensado Laminado de cerejeira em duas faces - 18 mm</t>
  </si>
  <si>
    <t>Tábua de madeira bruta certificada e aparelhada - Freijó</t>
  </si>
  <si>
    <t>Tábua de madeira bruta certificada e aparelhada - Cedro</t>
  </si>
  <si>
    <t>Tábua de Madeira bruta aparelhada - Pinus</t>
  </si>
  <si>
    <t>Sarrafo De Madeira</t>
  </si>
  <si>
    <t>Caibro De Madeira</t>
  </si>
  <si>
    <t>Painel de MDF Laminado – Branco - 06 mm</t>
  </si>
  <si>
    <t>Painel de MDF Laminado – Ovo - 06 mm</t>
  </si>
  <si>
    <t>Painel de MDF Laminado - Branco - 15 mm</t>
  </si>
  <si>
    <t>Painel de MDF Laminado – Ovo - 15 mm</t>
  </si>
  <si>
    <t>Painel de MDF Laminado – Branco - 18 mm</t>
  </si>
  <si>
    <t>Painel de MDF Laminado – Ovo - 18 mm</t>
  </si>
  <si>
    <t>Cantoneira laminada em aço abas iguais 1" x 3/16"</t>
  </si>
  <si>
    <t>Cantoneira laminada em aço abas iguais 1"1/4 x 3/16"</t>
  </si>
  <si>
    <t>Cantoneira laminada em aço abas iguais 2” x 1/8”</t>
  </si>
  <si>
    <t>Cantoneira laminada em aço abas Iguais 2” x 3/16”</t>
  </si>
  <si>
    <t>Cantoneira laminada em aço abas Iguais 5/8” x 1/8”</t>
  </si>
  <si>
    <t>Chapa aço galvanizado # 16 (kg)</t>
  </si>
  <si>
    <t>Ferro chato 1"x1/8"</t>
  </si>
  <si>
    <t>Ferro chato 1"x3/16"</t>
  </si>
  <si>
    <t>Ferro chato  3/4"x1/4" ou 7/8"x1/4" ou 1” x 1/4”</t>
  </si>
  <si>
    <t>Ferro chato 3/4"x1/8"</t>
  </si>
  <si>
    <t>Ferro chato 3/4"x3/16"</t>
  </si>
  <si>
    <t>Ferro chato 5/8"x1/8"</t>
  </si>
  <si>
    <t>Ferro chato 5/8"x3/16"</t>
  </si>
  <si>
    <t>Ferro chato 7/8"x1/8"</t>
  </si>
  <si>
    <t>Ferro chato 7/8"x3/16"</t>
  </si>
  <si>
    <t>Perfil trilho Stanley 60 mm x 55 mm, # 16</t>
  </si>
  <si>
    <t>Perfil U Enrijecido 100 mm x 50 mm x 17 mm</t>
  </si>
  <si>
    <t>Perfil Cadeirinha Fechada - 85 x 30 mm a 100 x 30 mm</t>
  </si>
  <si>
    <t>Perfil Cadeirinha Fechada – 40 x 30 mm a 55 x 30 mm</t>
  </si>
  <si>
    <t>Perfil Cadeirinha Aberta – 65 x 30 mm</t>
  </si>
  <si>
    <t>Perfil Cadeirinha Aberta – 40 x 30 mm a 55 x 30 mm</t>
  </si>
  <si>
    <t>Perfil Cadeirinha Fêmea – 40 x 30 mm</t>
  </si>
  <si>
    <t>Perfil Cadeirinha Engate – Direito ou Esquerdo</t>
  </si>
  <si>
    <t>Perfil Cadeirinha Direito – 35 x 25 x 18 mm</t>
  </si>
  <si>
    <t>Perfil Cadeirinha Direito – 60 x 25 mm a 60 x 30 mm</t>
  </si>
  <si>
    <t>Perfil “T” dobrado Máximo Ar Abas Iguais – 50 x 30 mm a 60 x 30 mm</t>
  </si>
  <si>
    <t>Perfil “T” dobrado Máximo Ar Abas Desiguais – 50 x 25 mm a 50 x 30 mm</t>
  </si>
  <si>
    <t>Perfil Superior Máximo Ar – 48 x 30 mm</t>
  </si>
  <si>
    <t>Perfil “T” Abas Iguais – 25 x 25 mm</t>
  </si>
  <si>
    <t>Perfil “T” Dobrado – 75 x 30 mm</t>
  </si>
  <si>
    <t>Perfil “T” Dobrado – 39 x 30 mm; 55 x 30 mm; 65 x 30 mm; ou 60 x 25 mm</t>
  </si>
  <si>
    <t>Perfil “T” Dobrado – 39 x 25 mm</t>
  </si>
  <si>
    <t>Perfil “T” Laminado – 1/8" x 7/8" x 6000 mm a 1/8" x 1" x 6000 mm</t>
  </si>
  <si>
    <t>Perfil Marco Vincado – 140 x 32 mm</t>
  </si>
  <si>
    <t>Perfil Acabamento - 140 x 15 mm</t>
  </si>
  <si>
    <t>Perfil Trilho Superior Tipo “G” - 50 x 40 mm</t>
  </si>
  <si>
    <t>Perfil Tampa Trilho “G”</t>
  </si>
  <si>
    <t>Chapa Perfurada de Aço Carbono - 3000 x 1200 x 1,2 mm</t>
  </si>
  <si>
    <t>Chapa de Aço Xadrez – 3000 x 1200 x 3 mm</t>
  </si>
  <si>
    <t>Ferro Redondo – 1/2”</t>
  </si>
  <si>
    <t>Ferro Redondo – 1/4"</t>
  </si>
  <si>
    <t>Ferro Redondo – 3/8”</t>
  </si>
  <si>
    <t>Ferro Quadrado – 1/2”</t>
  </si>
  <si>
    <t>Ferro Quadrado – 3/8”</t>
  </si>
  <si>
    <t>Ferro maciço 1 1/2”</t>
  </si>
  <si>
    <t>Tubo Industrial Redondo – 1”</t>
  </si>
  <si>
    <t>Tubo Industrial Redondo – 1 1/2”</t>
  </si>
  <si>
    <t>Tubo Industrial Redondo - 1 1/4”</t>
  </si>
  <si>
    <t>Tubo Industrial Redondo – 2”</t>
  </si>
  <si>
    <t>Tubo quadrado em metalon - 16 x 16 mm a 20 x 20 mm - chapa 18</t>
  </si>
  <si>
    <t>Tubo quadrado em metalon - 25 x 25 mm a 40 x 40 mm - chapa 18</t>
  </si>
  <si>
    <t>Tubo quadrado em metalon - 50 x 50 mm - chapa 18</t>
  </si>
  <si>
    <t>Tubo retangular em metalon - 30 x 20 mm - chapa 18</t>
  </si>
  <si>
    <t>Tubo retangular em metalon - 40 x 20 mm a 50 x 30 mm - chapa 18</t>
  </si>
  <si>
    <t>Concertina simples em aço galvanizado, lâminas de 22 x 15 mm, diâmetro 45 cm (rolo com 40 espiras)</t>
  </si>
  <si>
    <t>Tela tipo galinheiro (hexagonal) galvanizada 2" BWG 22</t>
  </si>
  <si>
    <t>Arame galvanizado, bitola 16 BWG (1,65 mm)</t>
  </si>
  <si>
    <t>Arame galvanizado nº 20</t>
  </si>
  <si>
    <t>Tela em aço galvanizado, tipo alambrado, malha 2, fio 12</t>
  </si>
  <si>
    <t>Massa Adesiva Plástica</t>
  </si>
  <si>
    <t xml:space="preserve">Adesivo Estrutural Epóxi Bicomponente </t>
  </si>
  <si>
    <t>Selante de Silicone</t>
  </si>
  <si>
    <t>Fita adesiva antiderrapante na cor preta</t>
  </si>
  <si>
    <t>Fita adesiva antiderrapante na cor preta com faixa fosforescente na cor branca</t>
  </si>
  <si>
    <t>Lona Plástica (e ≥ 200µ)</t>
  </si>
  <si>
    <t>Dobradiça Piano</t>
  </si>
  <si>
    <t>Compensado Laminado de Canela em uma face - 04 mm</t>
  </si>
  <si>
    <t>Compensado Laminado de Freijó em uma face - 04 mm</t>
  </si>
  <si>
    <t>Painel de MDF Laminado – Ovo - 25 mm</t>
  </si>
  <si>
    <t>Rodízio Giratório sem Freio - 2"</t>
  </si>
  <si>
    <t>Laminado fenólico melamínico texturizado - Preto</t>
  </si>
  <si>
    <t>Compensado Laminado de Imbuia em duas faces - 15 mm</t>
  </si>
  <si>
    <t>Compensado Laminado de Freijó em duas faces - 15 mm</t>
  </si>
  <si>
    <t>Tela mosquiteiro em aço galvanizado, malha 14, fio 31</t>
  </si>
  <si>
    <t>Alicate de corte diagonal 6''</t>
  </si>
  <si>
    <t>Alicate de pressão de 10”</t>
  </si>
  <si>
    <t>Alicate meia cana 6”</t>
  </si>
  <si>
    <t>Alicate torquês de 8"</t>
  </si>
  <si>
    <t>Alicate universal de 8”</t>
  </si>
  <si>
    <t>Arco de serra</t>
  </si>
  <si>
    <t>Aspirador de pó industrial</t>
  </si>
  <si>
    <t>Caixa para ferramenta sanfonada metálica com cadeado</t>
  </si>
  <si>
    <t>Chave de fenda de 1/2” x 10”</t>
  </si>
  <si>
    <t>Chave de fenda de 1/4”</t>
  </si>
  <si>
    <t>Chave de fenda de 3/16” x 5”</t>
  </si>
  <si>
    <t>Chave Philips PH2 1/4” x 6”</t>
  </si>
  <si>
    <t>Chave Philips PH3 5/16” x 8”</t>
  </si>
  <si>
    <t>Compressor de ar</t>
  </si>
  <si>
    <t>Enxadão com cabo</t>
  </si>
  <si>
    <t>Enxadão estreito com cabo</t>
  </si>
  <si>
    <t>Escada duplo acesso 6 degraus</t>
  </si>
  <si>
    <t>Escada tipo tesoura e singela de fibra com 2 m</t>
  </si>
  <si>
    <t>Escala métrica de madeira 2 m</t>
  </si>
  <si>
    <t>Esmerilhadeira Angular 4,5”</t>
  </si>
  <si>
    <t>Esmerilhadeira Angular 7”</t>
  </si>
  <si>
    <t>Espátula forjada de 12 cm</t>
  </si>
  <si>
    <t>Espátula forjada de 4 cm</t>
  </si>
  <si>
    <t>Espátula forjada de 8 cm</t>
  </si>
  <si>
    <t>Esquadro 300 mm</t>
  </si>
  <si>
    <t>Estilete emborrachado de 18 mm</t>
  </si>
  <si>
    <t>Estilete emborrachado de 25 mm</t>
  </si>
  <si>
    <t>Faca de 8”</t>
  </si>
  <si>
    <t>Furadeira Industrial</t>
  </si>
  <si>
    <t>Jogo de chave combinada de 8 mm a 24 mm, com 14 peças</t>
  </si>
  <si>
    <t>Jogo de soquetes de 1/2”, 10-32 mm</t>
  </si>
  <si>
    <t>Jogo de soquetes 1/4 métrico 10 soquetes</t>
  </si>
  <si>
    <t>Kit Parafusadeira de Impacto à Bateria</t>
  </si>
  <si>
    <t>Linha de pedreiro de 100 m</t>
  </si>
  <si>
    <t>Marreta de 1 kg</t>
  </si>
  <si>
    <t>Marreta de borracha de 600 g</t>
  </si>
  <si>
    <t>Martelo de bola 500 g</t>
  </si>
  <si>
    <t>Martelo de pena 300 g</t>
  </si>
  <si>
    <t>Martelo tipo unha</t>
  </si>
  <si>
    <t>Nível manual de alumínio com base magnética 350 mm</t>
  </si>
  <si>
    <t>Nível manual de alumínio com base magnética 220 mm</t>
  </si>
  <si>
    <t>Pedra de afiar dupla face</t>
  </si>
  <si>
    <t>Picareta</t>
  </si>
  <si>
    <t>Prumo de centro</t>
  </si>
  <si>
    <t>Prumo de parede</t>
  </si>
  <si>
    <t>Rebitadeira manual</t>
  </si>
  <si>
    <t>Régua de alumínio para pedreiro com 2 m</t>
  </si>
  <si>
    <t>Serrote 20"</t>
  </si>
  <si>
    <t>Serrote de costa</t>
  </si>
  <si>
    <t>Tesoura</t>
  </si>
  <si>
    <t>Tesoura de chapas tipo aviação</t>
  </si>
  <si>
    <t>Trena de 5 m</t>
  </si>
  <si>
    <t>Desempenadeira 1800 x 200 mm</t>
  </si>
  <si>
    <t>Formão de 1/2"</t>
  </si>
  <si>
    <t>Formão de 1/4"</t>
  </si>
  <si>
    <t>Formão de 3/4"</t>
  </si>
  <si>
    <t>Grampeador para Molduras</t>
  </si>
  <si>
    <t>Grampeador Uso Leve</t>
  </si>
  <si>
    <t>Lixadeira de cinta</t>
  </si>
  <si>
    <t>Lixadeira e politriz angular 7’’/9’’</t>
  </si>
  <si>
    <t>Lixadeira Excêntrica</t>
  </si>
  <si>
    <t>Lixadeira Fita</t>
  </si>
  <si>
    <t>Lixadeira orbital</t>
  </si>
  <si>
    <t>Plaina desempenadeira</t>
  </si>
  <si>
    <t>Plaina desengrossadeira</t>
  </si>
  <si>
    <t>Plaina elétrica</t>
  </si>
  <si>
    <t>Plaina manual No. 5</t>
  </si>
  <si>
    <t>Policorte 14’’ 2000 W</t>
  </si>
  <si>
    <t>Raspador manual para madeira</t>
  </si>
  <si>
    <t>Serra meia esquadria</t>
  </si>
  <si>
    <t>Serra Meia Esquadria Radial</t>
  </si>
  <si>
    <t>Serra tico-tico com controle de velocidade</t>
  </si>
  <si>
    <t>Torno para Madeira com Copiador</t>
  </si>
  <si>
    <t>Tupia de Coluna</t>
  </si>
  <si>
    <t>Tupia de Laminação</t>
  </si>
  <si>
    <t>Tupia Estacionária Refiladora de Borda Pinça</t>
  </si>
  <si>
    <t>Calandra de chapas motorizada</t>
  </si>
  <si>
    <t>Calandra de tubos e perfis motorizada</t>
  </si>
  <si>
    <t>Conjunto de Solda Mig 250 A</t>
  </si>
  <si>
    <t>Maçarico para gás GLP</t>
  </si>
  <si>
    <t>Máquina de solda inversora AC/DC 200 A 220 V</t>
  </si>
  <si>
    <t>Rolo lã de carneiro 23 cm com suporte</t>
  </si>
  <si>
    <t>Martelete perfurador (2 Kg)</t>
  </si>
  <si>
    <t>Profissional</t>
  </si>
  <si>
    <t xml:space="preserve">un </t>
  </si>
  <si>
    <t>un</t>
  </si>
  <si>
    <t>par</t>
  </si>
  <si>
    <t>dia</t>
  </si>
  <si>
    <t>25 g</t>
  </si>
  <si>
    <t>L</t>
  </si>
  <si>
    <t>kg</t>
  </si>
  <si>
    <t>150 ml</t>
  </si>
  <si>
    <t>m</t>
  </si>
  <si>
    <t>500 ml</t>
  </si>
  <si>
    <t>m2</t>
  </si>
  <si>
    <t>m3</t>
  </si>
  <si>
    <t>rolo</t>
  </si>
  <si>
    <t>Manutenção dos sistemas de marcenaria e serralheria</t>
  </si>
  <si>
    <t>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</si>
</sst>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Data-base SINAPI&quot;\ mm/yyyy"/>
    <numFmt numFmtId="165" formatCode="_-&quot;R$&quot;* #,##0.00_-;\-&quot;R$&quot;* #,##0.00_-;_-&quot;R$&quot;* &quot;-&quot;??_-;_-@_-"/>
    <numFmt numFmtId="166" formatCode="_(* #,##0.00_);_(* \(#,##0.00\);_(* \-??_);_(@_)"/>
    <numFmt numFmtId="167" formatCode="_(&quot;R$&quot;* #,##0.00_);_(&quot;R$&quot;* \(#,##0.00\);_(&quot;R$&quot;* &quot;-&quot;??_);_(@_)"/>
    <numFmt numFmtId="168" formatCode="#,##0.000"/>
    <numFmt numFmtId="169" formatCode="#,##0.00;;"/>
    <numFmt numFmtId="170" formatCode="#,##0;;"/>
    <numFmt numFmtId="171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6"/>
      <color rgb="FFFF000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i/>
      <sz val="11"/>
      <color theme="1"/>
      <name val="Aptos Narrow"/>
      <family val="2"/>
      <scheme val="minor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3" fillId="0" borderId="0">
      <protection locked="0"/>
    </xf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107">
    <xf numFmtId="0" fontId="0" fillId="0" borderId="0" xfId="0"/>
    <xf numFmtId="0" fontId="4" fillId="2" borderId="0" xfId="2" applyFont="1" applyFill="1" applyAlignment="1" applyProtection="1">
      <alignment horizontal="centerContinuous" vertical="center"/>
    </xf>
    <xf numFmtId="0" fontId="4" fillId="2" borderId="0" xfId="2" applyFont="1" applyFill="1" applyAlignment="1">
      <alignment horizontal="centerContinuous" vertical="center"/>
      <protection locked="0"/>
    </xf>
    <xf numFmtId="0" fontId="4" fillId="2" borderId="0" xfId="2" applyFont="1" applyFill="1" applyAlignment="1">
      <alignment horizontal="centerContinuous" vertical="center" wrapText="1"/>
      <protection locked="0"/>
    </xf>
    <xf numFmtId="1" fontId="4" fillId="2" borderId="0" xfId="2" applyNumberFormat="1" applyFont="1" applyFill="1" applyAlignment="1">
      <alignment horizontal="centerContinuous" vertical="center"/>
      <protection locked="0"/>
    </xf>
    <xf numFmtId="10" fontId="4" fillId="2" borderId="0" xfId="3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Alignment="1">
      <alignment vertical="center" wrapText="1"/>
      <protection locked="0"/>
    </xf>
    <xf numFmtId="0" fontId="5" fillId="2" borderId="0" xfId="2" applyFont="1" applyFill="1" applyAlignment="1" applyProtection="1">
      <alignment horizontal="centerContinuous" vertical="center"/>
    </xf>
    <xf numFmtId="0" fontId="5" fillId="2" borderId="0" xfId="2" applyFont="1" applyFill="1" applyAlignment="1">
      <alignment horizontal="centerContinuous" vertical="center"/>
      <protection locked="0"/>
    </xf>
    <xf numFmtId="0" fontId="5" fillId="2" borderId="0" xfId="2" applyFont="1" applyFill="1" applyAlignment="1">
      <alignment horizontal="centerContinuous" vertical="center" wrapText="1"/>
      <protection locked="0"/>
    </xf>
    <xf numFmtId="1" fontId="5" fillId="2" borderId="0" xfId="2" applyNumberFormat="1" applyFont="1" applyFill="1" applyAlignment="1">
      <alignment horizontal="centerContinuous" vertical="center"/>
      <protection locked="0"/>
    </xf>
    <xf numFmtId="10" fontId="5" fillId="2" borderId="0" xfId="3" applyNumberFormat="1" applyFont="1" applyFill="1" applyBorder="1" applyAlignment="1" applyProtection="1">
      <alignment horizontal="centerContinuous" vertical="center"/>
      <protection locked="0"/>
    </xf>
    <xf numFmtId="0" fontId="6" fillId="3" borderId="0" xfId="2" applyFont="1" applyFill="1" applyAlignment="1" applyProtection="1">
      <alignment horizontal="centerContinuous" vertical="center" wrapText="1"/>
    </xf>
    <xf numFmtId="0" fontId="6" fillId="3" borderId="0" xfId="2" applyFont="1" applyFill="1" applyAlignment="1">
      <alignment horizontal="centerContinuous" vertical="center" wrapText="1"/>
      <protection locked="0"/>
    </xf>
    <xf numFmtId="1" fontId="6" fillId="3" borderId="0" xfId="2" applyNumberFormat="1" applyFont="1" applyFill="1" applyAlignment="1">
      <alignment horizontal="centerContinuous" vertical="center" wrapText="1"/>
      <protection locked="0"/>
    </xf>
    <xf numFmtId="10" fontId="6" fillId="3" borderId="0" xfId="3" applyNumberFormat="1" applyFont="1" applyFill="1" applyBorder="1" applyAlignment="1" applyProtection="1">
      <alignment horizontal="centerContinuous" vertical="center" wrapText="1"/>
      <protection locked="0"/>
    </xf>
    <xf numFmtId="0" fontId="7" fillId="3" borderId="0" xfId="2" applyFont="1" applyFill="1" applyAlignment="1">
      <alignment horizontal="center" vertical="center" wrapText="1"/>
      <protection locked="0"/>
    </xf>
    <xf numFmtId="0" fontId="7" fillId="3" borderId="0" xfId="2" applyFont="1" applyFill="1" applyAlignment="1">
      <alignment vertical="center" wrapText="1"/>
      <protection locked="0"/>
    </xf>
    <xf numFmtId="0" fontId="7" fillId="3" borderId="0" xfId="2" quotePrefix="1" applyFont="1" applyFill="1" applyAlignment="1">
      <alignment vertical="center" wrapText="1"/>
      <protection locked="0"/>
    </xf>
    <xf numFmtId="1" fontId="7" fillId="3" borderId="0" xfId="2" applyNumberFormat="1" applyFont="1" applyFill="1" applyAlignment="1">
      <alignment vertical="center" wrapText="1"/>
      <protection locked="0"/>
    </xf>
    <xf numFmtId="164" fontId="9" fillId="3" borderId="0" xfId="0" applyNumberFormat="1" applyFont="1" applyFill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2" fontId="8" fillId="2" borderId="2" xfId="4" applyNumberFormat="1" applyFont="1" applyFill="1" applyBorder="1" applyAlignment="1" applyProtection="1">
      <alignment horizontal="center" vertical="center" wrapText="1"/>
      <protection locked="0"/>
    </xf>
    <xf numFmtId="43" fontId="8" fillId="2" borderId="2" xfId="4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>
      <alignment horizontal="center" vertical="center" wrapText="1"/>
      <protection locked="0"/>
    </xf>
    <xf numFmtId="0" fontId="10" fillId="5" borderId="3" xfId="2" applyFont="1" applyFill="1" applyBorder="1" applyAlignment="1" applyProtection="1">
      <alignment horizontal="center" vertical="center"/>
    </xf>
    <xf numFmtId="0" fontId="3" fillId="5" borderId="4" xfId="2" applyFill="1" applyBorder="1" applyAlignment="1" applyProtection="1">
      <alignment horizontal="center" vertical="center"/>
    </xf>
    <xf numFmtId="0" fontId="2" fillId="5" borderId="4" xfId="2" applyFont="1" applyFill="1" applyBorder="1" applyAlignment="1" applyProtection="1">
      <alignment horizontal="center" vertical="center"/>
    </xf>
    <xf numFmtId="0" fontId="3" fillId="5" borderId="4" xfId="2" applyFill="1" applyBorder="1" applyAlignment="1" applyProtection="1">
      <alignment horizontal="center"/>
    </xf>
    <xf numFmtId="1" fontId="3" fillId="5" borderId="4" xfId="2" applyNumberFormat="1" applyFill="1" applyBorder="1" applyAlignment="1" applyProtection="1">
      <alignment horizontal="center"/>
    </xf>
    <xf numFmtId="10" fontId="0" fillId="5" borderId="4" xfId="3" applyNumberFormat="1" applyFont="1" applyFill="1" applyBorder="1" applyAlignment="1" applyProtection="1">
      <alignment horizontal="center"/>
    </xf>
    <xf numFmtId="165" fontId="3" fillId="5" borderId="4" xfId="1" applyFont="1" applyFill="1" applyBorder="1" applyAlignment="1" applyProtection="1">
      <alignment horizontal="center"/>
    </xf>
    <xf numFmtId="165" fontId="3" fillId="5" borderId="5" xfId="1" applyFont="1" applyFill="1" applyBorder="1" applyAlignment="1" applyProtection="1">
      <alignment horizontal="center"/>
    </xf>
    <xf numFmtId="0" fontId="3" fillId="0" borderId="0" xfId="2">
      <protection locked="0"/>
    </xf>
    <xf numFmtId="0" fontId="3" fillId="6" borderId="6" xfId="2" applyFill="1" applyBorder="1" applyAlignment="1" applyProtection="1">
      <alignment horizontal="center" vertical="center"/>
    </xf>
    <xf numFmtId="0" fontId="3" fillId="6" borderId="7" xfId="2" applyFill="1" applyBorder="1" applyAlignment="1" applyProtection="1">
      <alignment horizontal="center" vertical="center"/>
    </xf>
    <xf numFmtId="0" fontId="11" fillId="6" borderId="7" xfId="2" applyFont="1" applyFill="1" applyBorder="1" applyAlignment="1" applyProtection="1">
      <alignment horizontal="center" vertical="center"/>
    </xf>
    <xf numFmtId="0" fontId="3" fillId="6" borderId="7" xfId="2" applyFill="1" applyBorder="1" applyAlignment="1" applyProtection="1">
      <alignment horizontal="center"/>
    </xf>
    <xf numFmtId="1" fontId="3" fillId="6" borderId="7" xfId="2" applyNumberFormat="1" applyFill="1" applyBorder="1" applyAlignment="1" applyProtection="1">
      <alignment horizontal="center"/>
    </xf>
    <xf numFmtId="10" fontId="0" fillId="6" borderId="7" xfId="3" applyNumberFormat="1" applyFont="1" applyFill="1" applyBorder="1" applyAlignment="1" applyProtection="1">
      <alignment horizontal="center"/>
    </xf>
    <xf numFmtId="165" fontId="1" fillId="6" borderId="7" xfId="1" applyFont="1" applyFill="1" applyBorder="1" applyAlignment="1" applyProtection="1">
      <alignment horizontal="center"/>
    </xf>
    <xf numFmtId="165" fontId="3" fillId="6" borderId="7" xfId="1" applyFont="1" applyFill="1" applyBorder="1" applyAlignment="1" applyProtection="1">
      <alignment horizontal="center"/>
    </xf>
    <xf numFmtId="165" fontId="3" fillId="6" borderId="8" xfId="1" applyFont="1" applyFill="1" applyBorder="1" applyAlignment="1" applyProtection="1">
      <alignment horizontal="center"/>
    </xf>
    <xf numFmtId="165" fontId="3" fillId="0" borderId="0" xfId="1" applyFont="1" applyProtection="1">
      <protection locked="0"/>
    </xf>
    <xf numFmtId="0" fontId="3" fillId="0" borderId="0" xfId="2" applyAlignment="1">
      <alignment horizontal="center" vertical="center" wrapText="1"/>
      <protection locked="0"/>
    </xf>
    <xf numFmtId="0" fontId="3" fillId="0" borderId="6" xfId="2" applyBorder="1" applyAlignment="1" applyProtection="1">
      <alignment horizontal="center" vertical="center"/>
    </xf>
    <xf numFmtId="0" fontId="3" fillId="0" borderId="7" xfId="2" applyBorder="1" applyAlignment="1" applyProtection="1">
      <alignment horizontal="center" vertical="center"/>
    </xf>
    <xf numFmtId="0" fontId="3" fillId="0" borderId="7" xfId="2" applyBorder="1" applyAlignment="1" applyProtection="1">
      <alignment vertical="center"/>
    </xf>
    <xf numFmtId="4" fontId="3" fillId="0" borderId="7" xfId="5" applyNumberFormat="1" applyFont="1" applyFill="1" applyBorder="1" applyAlignment="1" applyProtection="1">
      <alignment horizontal="center" vertical="center" wrapText="1"/>
    </xf>
    <xf numFmtId="167" fontId="3" fillId="0" borderId="7" xfId="6" applyFont="1" applyFill="1" applyBorder="1" applyAlignment="1" applyProtection="1">
      <alignment vertical="center" wrapText="1"/>
    </xf>
    <xf numFmtId="165" fontId="3" fillId="0" borderId="7" xfId="1" applyFont="1" applyFill="1" applyBorder="1" applyAlignment="1" applyProtection="1">
      <alignment horizontal="right" vertical="center" wrapText="1"/>
    </xf>
    <xf numFmtId="165" fontId="3" fillId="0" borderId="8" xfId="1" applyFont="1" applyFill="1" applyBorder="1" applyAlignment="1" applyProtection="1">
      <alignment horizontal="right" vertical="center" wrapText="1"/>
    </xf>
    <xf numFmtId="165" fontId="3" fillId="0" borderId="0" xfId="1" applyFont="1" applyAlignment="1" applyProtection="1">
      <alignment horizontal="center" vertical="center" wrapText="1"/>
      <protection locked="0"/>
    </xf>
    <xf numFmtId="0" fontId="3" fillId="0" borderId="7" xfId="5" applyNumberFormat="1" applyFont="1" applyFill="1" applyBorder="1" applyAlignment="1" applyProtection="1">
      <alignment horizontal="center" vertical="center" wrapText="1"/>
    </xf>
    <xf numFmtId="0" fontId="3" fillId="0" borderId="7" xfId="2" applyBorder="1" applyAlignment="1" applyProtection="1">
      <alignment vertical="center" wrapText="1"/>
    </xf>
    <xf numFmtId="165" fontId="7" fillId="0" borderId="0" xfId="1" applyFont="1" applyAlignment="1" applyProtection="1">
      <alignment horizontal="center" vertical="center" wrapText="1"/>
      <protection locked="0"/>
    </xf>
    <xf numFmtId="168" fontId="3" fillId="0" borderId="7" xfId="5" applyNumberFormat="1" applyFont="1" applyFill="1" applyBorder="1" applyAlignment="1" applyProtection="1">
      <alignment horizontal="center" vertical="center" wrapText="1"/>
    </xf>
    <xf numFmtId="1" fontId="3" fillId="0" borderId="7" xfId="5" applyNumberFormat="1" applyFont="1" applyFill="1" applyBorder="1" applyAlignment="1" applyProtection="1">
      <alignment horizontal="center" vertical="center" wrapText="1"/>
    </xf>
    <xf numFmtId="0" fontId="3" fillId="0" borderId="9" xfId="2" applyBorder="1" applyAlignment="1" applyProtection="1">
      <alignment horizontal="center" vertical="center"/>
    </xf>
    <xf numFmtId="10" fontId="3" fillId="0" borderId="7" xfId="3" applyNumberFormat="1" applyFont="1" applyFill="1" applyBorder="1" applyAlignment="1" applyProtection="1">
      <alignment horizontal="center" vertical="center" wrapText="1"/>
    </xf>
    <xf numFmtId="167" fontId="3" fillId="0" borderId="7" xfId="6" applyFont="1" applyFill="1" applyBorder="1" applyAlignment="1" applyProtection="1">
      <alignment horizontal="right" vertical="center" wrapText="1"/>
    </xf>
    <xf numFmtId="165" fontId="3" fillId="0" borderId="7" xfId="1" applyFont="1" applyFill="1" applyBorder="1" applyAlignment="1" applyProtection="1">
      <alignment horizontal="center" vertical="center" wrapText="1"/>
    </xf>
    <xf numFmtId="165" fontId="3" fillId="0" borderId="8" xfId="1" applyFont="1" applyFill="1" applyBorder="1" applyAlignment="1" applyProtection="1">
      <alignment horizontal="center" vertical="center" wrapText="1"/>
    </xf>
    <xf numFmtId="0" fontId="3" fillId="0" borderId="10" xfId="2" applyBorder="1" applyAlignment="1" applyProtection="1">
      <alignment horizontal="center" vertical="center"/>
    </xf>
    <xf numFmtId="0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11" xfId="2" applyBorder="1" applyAlignment="1" applyProtection="1">
      <alignment vertical="center" wrapText="1"/>
    </xf>
    <xf numFmtId="4" fontId="3" fillId="0" borderId="11" xfId="5" applyNumberFormat="1" applyFont="1" applyFill="1" applyBorder="1" applyAlignment="1" applyProtection="1">
      <alignment horizontal="center" vertical="center" wrapText="1"/>
    </xf>
    <xf numFmtId="1" fontId="3" fillId="0" borderId="11" xfId="5" applyNumberFormat="1" applyFont="1" applyFill="1" applyBorder="1" applyAlignment="1" applyProtection="1">
      <alignment horizontal="center" vertical="center" wrapText="1"/>
    </xf>
    <xf numFmtId="10" fontId="3" fillId="0" borderId="11" xfId="3" applyNumberFormat="1" applyFont="1" applyFill="1" applyBorder="1" applyAlignment="1" applyProtection="1">
      <alignment horizontal="center" vertical="center" wrapText="1"/>
    </xf>
    <xf numFmtId="167" fontId="3" fillId="0" borderId="11" xfId="6" applyFont="1" applyFill="1" applyBorder="1" applyAlignment="1" applyProtection="1">
      <alignment vertical="center" wrapText="1"/>
    </xf>
    <xf numFmtId="167" fontId="3" fillId="0" borderId="11" xfId="6" applyFont="1" applyFill="1" applyBorder="1" applyAlignment="1" applyProtection="1">
      <alignment horizontal="right" vertical="center" wrapText="1"/>
    </xf>
    <xf numFmtId="169" fontId="9" fillId="4" borderId="12" xfId="2" applyNumberFormat="1" applyFont="1" applyFill="1" applyBorder="1" applyAlignment="1">
      <alignment vertical="center" wrapText="1"/>
      <protection locked="0"/>
    </xf>
    <xf numFmtId="170" fontId="12" fillId="4" borderId="13" xfId="0" applyNumberFormat="1" applyFont="1" applyFill="1" applyBorder="1" applyAlignment="1">
      <alignment horizontal="center" vertical="center" wrapText="1"/>
    </xf>
    <xf numFmtId="49" fontId="9" fillId="4" borderId="14" xfId="2" applyNumberFormat="1" applyFont="1" applyFill="1" applyBorder="1" applyAlignment="1">
      <alignment vertical="center" wrapText="1"/>
      <protection locked="0"/>
    </xf>
    <xf numFmtId="169" fontId="9" fillId="4" borderId="14" xfId="2" applyNumberFormat="1" applyFont="1" applyFill="1" applyBorder="1" applyAlignment="1">
      <alignment vertical="center" wrapText="1"/>
      <protection locked="0"/>
    </xf>
    <xf numFmtId="170" fontId="12" fillId="4" borderId="15" xfId="0" applyNumberFormat="1" applyFont="1" applyFill="1" applyBorder="1" applyAlignment="1">
      <alignment horizontal="center" wrapText="1"/>
    </xf>
    <xf numFmtId="169" fontId="9" fillId="4" borderId="16" xfId="2" applyNumberFormat="1" applyFont="1" applyFill="1" applyBorder="1" applyAlignment="1">
      <alignment vertical="center" wrapText="1"/>
      <protection locked="0"/>
    </xf>
    <xf numFmtId="1" fontId="9" fillId="4" borderId="16" xfId="2" applyNumberFormat="1" applyFont="1" applyFill="1" applyBorder="1" applyAlignment="1">
      <alignment vertical="center" wrapText="1"/>
      <protection locked="0"/>
    </xf>
    <xf numFmtId="10" fontId="9" fillId="4" borderId="16" xfId="3" applyNumberFormat="1" applyFont="1" applyFill="1" applyBorder="1" applyAlignment="1" applyProtection="1">
      <alignment vertical="center" wrapText="1"/>
      <protection locked="0"/>
    </xf>
    <xf numFmtId="169" fontId="12" fillId="4" borderId="15" xfId="0" applyNumberFormat="1" applyFont="1" applyFill="1" applyBorder="1" applyAlignment="1" applyProtection="1">
      <alignment horizontal="centerContinuous" wrapText="1"/>
      <protection locked="0"/>
    </xf>
    <xf numFmtId="165" fontId="12" fillId="4" borderId="15" xfId="1" applyFont="1" applyFill="1" applyBorder="1" applyAlignment="1" applyProtection="1">
      <alignment horizontal="center" vertical="center" wrapText="1"/>
      <protection locked="0"/>
    </xf>
    <xf numFmtId="169" fontId="12" fillId="4" borderId="14" xfId="2" applyNumberFormat="1" applyFont="1" applyFill="1" applyBorder="1" applyAlignment="1">
      <alignment horizontal="center" vertical="center" wrapText="1"/>
      <protection locked="0"/>
    </xf>
    <xf numFmtId="169" fontId="12" fillId="4" borderId="16" xfId="2" applyNumberFormat="1" applyFont="1" applyFill="1" applyBorder="1" applyAlignment="1">
      <alignment horizontal="centerContinuous" vertical="center" wrapText="1"/>
      <protection locked="0"/>
    </xf>
    <xf numFmtId="0" fontId="3" fillId="0" borderId="0" xfId="2" applyAlignment="1">
      <alignment horizontal="center" vertical="center"/>
      <protection locked="0"/>
    </xf>
    <xf numFmtId="0" fontId="3" fillId="0" borderId="0" xfId="2" applyAlignment="1">
      <alignment horizontal="left" vertical="center" wrapText="1"/>
      <protection locked="0"/>
    </xf>
    <xf numFmtId="0" fontId="3" fillId="0" borderId="0" xfId="2" applyAlignment="1">
      <alignment horizontal="left" vertical="center" wrapText="1"/>
      <protection locked="0"/>
    </xf>
    <xf numFmtId="2" fontId="10" fillId="0" borderId="0" xfId="7" applyNumberFormat="1" applyFont="1" applyAlignment="1" applyProtection="1">
      <alignment horizontal="right"/>
      <protection locked="0"/>
    </xf>
    <xf numFmtId="1" fontId="10" fillId="0" borderId="0" xfId="7" applyNumberFormat="1" applyFont="1" applyAlignment="1" applyProtection="1">
      <alignment horizontal="right"/>
      <protection locked="0"/>
    </xf>
    <xf numFmtId="10" fontId="10" fillId="0" borderId="0" xfId="3" applyNumberFormat="1" applyFont="1" applyAlignment="1" applyProtection="1">
      <alignment horizontal="right"/>
      <protection locked="0"/>
    </xf>
    <xf numFmtId="171" fontId="3" fillId="0" borderId="0" xfId="7" applyFont="1" applyProtection="1">
      <protection locked="0"/>
    </xf>
    <xf numFmtId="171" fontId="3" fillId="0" borderId="0" xfId="7" applyFont="1" applyAlignment="1" applyProtection="1">
      <alignment horizontal="right"/>
    </xf>
    <xf numFmtId="171" fontId="3" fillId="0" borderId="0" xfId="7" applyFont="1" applyProtection="1"/>
    <xf numFmtId="0" fontId="10" fillId="7" borderId="6" xfId="2" applyFont="1" applyFill="1" applyBorder="1" applyAlignment="1" applyProtection="1">
      <alignment horizontal="center" vertical="center"/>
    </xf>
    <xf numFmtId="0" fontId="3" fillId="7" borderId="7" xfId="2" applyFill="1" applyBorder="1" applyAlignment="1" applyProtection="1">
      <alignment horizontal="center" vertical="center"/>
    </xf>
    <xf numFmtId="0" fontId="2" fillId="7" borderId="7" xfId="2" applyFont="1" applyFill="1" applyBorder="1" applyAlignment="1" applyProtection="1">
      <alignment horizontal="center" vertical="center" wrapText="1"/>
    </xf>
    <xf numFmtId="0" fontId="3" fillId="7" borderId="7" xfId="2" applyFill="1" applyBorder="1" applyAlignment="1" applyProtection="1">
      <alignment horizontal="center"/>
    </xf>
    <xf numFmtId="1" fontId="3" fillId="7" borderId="7" xfId="2" applyNumberFormat="1" applyFill="1" applyBorder="1" applyAlignment="1" applyProtection="1">
      <alignment horizontal="center"/>
    </xf>
    <xf numFmtId="10" fontId="0" fillId="7" borderId="7" xfId="3" applyNumberFormat="1" applyFont="1" applyFill="1" applyBorder="1" applyAlignment="1" applyProtection="1">
      <alignment horizontal="center"/>
    </xf>
    <xf numFmtId="44" fontId="3" fillId="7" borderId="7" xfId="2" applyNumberFormat="1" applyFill="1" applyBorder="1" applyAlignment="1" applyProtection="1">
      <alignment horizontal="center"/>
    </xf>
    <xf numFmtId="165" fontId="3" fillId="7" borderId="7" xfId="1" applyFont="1" applyFill="1" applyBorder="1" applyAlignment="1" applyProtection="1">
      <alignment horizontal="center"/>
    </xf>
    <xf numFmtId="165" fontId="3" fillId="7" borderId="8" xfId="1" applyFont="1" applyFill="1" applyBorder="1" applyAlignment="1" applyProtection="1">
      <alignment horizontal="center"/>
    </xf>
    <xf numFmtId="0" fontId="10" fillId="7" borderId="9" xfId="2" applyFont="1" applyFill="1" applyBorder="1" applyAlignment="1" applyProtection="1">
      <alignment horizontal="center" vertical="center"/>
    </xf>
    <xf numFmtId="168" fontId="3" fillId="7" borderId="7" xfId="2" applyNumberFormat="1" applyFill="1" applyBorder="1" applyAlignment="1" applyProtection="1">
      <alignment horizontal="center"/>
    </xf>
    <xf numFmtId="0" fontId="3" fillId="7" borderId="8" xfId="2" applyFill="1" applyBorder="1" applyAlignment="1" applyProtection="1">
      <alignment horizontal="center"/>
    </xf>
    <xf numFmtId="44" fontId="10" fillId="7" borderId="7" xfId="2" applyNumberFormat="1" applyFont="1" applyFill="1" applyBorder="1" applyAlignment="1" applyProtection="1">
      <alignment horizontal="center"/>
    </xf>
    <xf numFmtId="165" fontId="10" fillId="7" borderId="7" xfId="1" applyFont="1" applyFill="1" applyBorder="1" applyAlignment="1" applyProtection="1">
      <alignment horizontal="center"/>
    </xf>
  </cellXfs>
  <cellStyles count="8">
    <cellStyle name="Moeda" xfId="1" builtinId="4"/>
    <cellStyle name="Moeda 2" xfId="6" xr:uid="{D585C5B8-ED22-4296-B947-FFEF588DF1E2}"/>
    <cellStyle name="Normal" xfId="0" builtinId="0"/>
    <cellStyle name="Normal 2 2" xfId="2" xr:uid="{7D9F2A6D-C8F2-448E-B1C5-0A7EEEA45E8B}"/>
    <cellStyle name="Porcentagem 2" xfId="3" xr:uid="{38403F76-81E0-4302-8A94-F5782367EDF8}"/>
    <cellStyle name="Separador de milhares_MODELO CÂMARA" xfId="5" xr:uid="{191428F7-5136-4D4B-9CDE-A9EB7EE20BE6}"/>
    <cellStyle name="Vírgula 2 2" xfId="4" xr:uid="{EF0EA38B-3B6D-4622-A43C-68AEDB39639D}"/>
    <cellStyle name="Vírgula 2 2 3" xfId="7" xr:uid="{959C2C78-CC89-4004-AAB6-E1D01EBF8F9A}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8504-1E03-455D-8D11-3D93FA9337B7}">
  <sheetPr codeName="Plan16">
    <tabColor rgb="FFFFFF00"/>
    <pageSetUpPr fitToPage="1"/>
  </sheetPr>
  <dimension ref="A1:FS308"/>
  <sheetViews>
    <sheetView tabSelected="1" topLeftCell="A245" zoomScale="80" zoomScaleNormal="80" zoomScaleSheetLayoutView="85" workbookViewId="0">
      <selection activeCell="C191" sqref="C191"/>
    </sheetView>
  </sheetViews>
  <sheetFormatPr defaultColWidth="9.140625" defaultRowHeight="12.75" x14ac:dyDescent="0.2"/>
  <cols>
    <col min="1" max="1" width="13.42578125" style="84" bestFit="1" customWidth="1"/>
    <col min="2" max="2" width="15.7109375" style="84" customWidth="1"/>
    <col min="3" max="3" width="112.42578125" style="86" customWidth="1"/>
    <col min="4" max="4" width="12.42578125" style="84" customWidth="1"/>
    <col min="5" max="6" width="15.7109375" style="87" customWidth="1"/>
    <col min="7" max="7" width="15.7109375" style="88" customWidth="1"/>
    <col min="8" max="8" width="15.7109375" style="89" customWidth="1"/>
    <col min="9" max="9" width="20.7109375" style="90" customWidth="1"/>
    <col min="10" max="10" width="20.7109375" style="91" customWidth="1"/>
    <col min="11" max="12" width="20.7109375" style="92" customWidth="1"/>
    <col min="13" max="13" width="9.140625" style="34"/>
    <col min="14" max="14" width="18.140625" style="34" bestFit="1" customWidth="1"/>
    <col min="15" max="16384" width="9.140625" style="34"/>
  </cols>
  <sheetData>
    <row r="1" spans="1:175" s="6" customFormat="1" ht="24.95" customHeight="1" x14ac:dyDescent="0.25">
      <c r="A1" s="1" t="s">
        <v>909</v>
      </c>
      <c r="B1" s="2"/>
      <c r="C1" s="3"/>
      <c r="D1" s="2"/>
      <c r="E1" s="2"/>
      <c r="F1" s="2"/>
      <c r="G1" s="4"/>
      <c r="H1" s="5"/>
      <c r="I1" s="2"/>
      <c r="J1" s="2"/>
      <c r="K1" s="2"/>
      <c r="L1" s="2"/>
    </row>
    <row r="2" spans="1:175" s="6" customFormat="1" ht="24.95" customHeight="1" x14ac:dyDescent="0.25">
      <c r="A2" s="7" t="s">
        <v>910</v>
      </c>
      <c r="B2" s="8"/>
      <c r="C2" s="9"/>
      <c r="D2" s="8"/>
      <c r="E2" s="8"/>
      <c r="F2" s="8"/>
      <c r="G2" s="10"/>
      <c r="H2" s="11"/>
      <c r="I2" s="8"/>
      <c r="J2" s="8"/>
      <c r="K2" s="8"/>
      <c r="L2" s="8"/>
    </row>
    <row r="3" spans="1:175" s="6" customFormat="1" ht="20.100000000000001" customHeight="1" x14ac:dyDescent="0.25">
      <c r="A3" s="12"/>
      <c r="B3" s="13"/>
      <c r="C3" s="13"/>
      <c r="D3" s="13"/>
      <c r="E3" s="13"/>
      <c r="F3" s="13"/>
      <c r="G3" s="14"/>
      <c r="H3" s="15"/>
      <c r="I3" s="13"/>
      <c r="J3" s="13"/>
      <c r="K3" s="13"/>
      <c r="L3" s="13"/>
    </row>
    <row r="4" spans="1:175" s="6" customFormat="1" ht="18" customHeight="1" thickBot="1" x14ac:dyDescent="0.3">
      <c r="A4" s="16"/>
      <c r="B4" s="16"/>
      <c r="C4" s="17"/>
      <c r="D4" s="17"/>
      <c r="E4" s="18"/>
      <c r="F4" s="17"/>
      <c r="G4" s="19"/>
      <c r="L4" s="20"/>
    </row>
    <row r="5" spans="1:175" s="25" customFormat="1" ht="80.099999999999994" customHeight="1" x14ac:dyDescent="0.25">
      <c r="A5" s="21" t="s">
        <v>0</v>
      </c>
      <c r="B5" s="21" t="s">
        <v>1</v>
      </c>
      <c r="C5" s="22" t="s">
        <v>2</v>
      </c>
      <c r="D5" s="22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4" t="s">
        <v>8</v>
      </c>
      <c r="J5" s="24" t="s">
        <v>9</v>
      </c>
      <c r="K5" s="22" t="s">
        <v>10</v>
      </c>
      <c r="L5" s="23" t="s">
        <v>11</v>
      </c>
    </row>
    <row r="6" spans="1:175" s="6" customFormat="1" ht="15" hidden="1" x14ac:dyDescent="0.25">
      <c r="A6" s="26" t="s">
        <v>12</v>
      </c>
      <c r="B6" s="27"/>
      <c r="C6" s="28" t="s">
        <v>13</v>
      </c>
      <c r="D6" s="28" t="s">
        <v>14</v>
      </c>
      <c r="E6" s="29"/>
      <c r="F6" s="29"/>
      <c r="G6" s="29"/>
      <c r="H6" s="30"/>
      <c r="I6" s="31"/>
      <c r="J6" s="29"/>
      <c r="K6" s="32"/>
      <c r="L6" s="33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</row>
    <row r="7" spans="1:175" s="45" customFormat="1" ht="15" hidden="1" x14ac:dyDescent="0.25">
      <c r="A7" s="35" t="s">
        <v>15</v>
      </c>
      <c r="B7" s="36"/>
      <c r="C7" s="37" t="s">
        <v>16</v>
      </c>
      <c r="D7" s="37" t="s">
        <v>14</v>
      </c>
      <c r="E7" s="38"/>
      <c r="F7" s="38"/>
      <c r="G7" s="38"/>
      <c r="H7" s="39"/>
      <c r="I7" s="40"/>
      <c r="J7" s="41">
        <f>SUBTOTAL(109,J8:J14)</f>
        <v>0</v>
      </c>
      <c r="K7" s="42"/>
      <c r="L7" s="43"/>
      <c r="M7" s="34"/>
      <c r="N7" s="4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</row>
    <row r="8" spans="1:175" s="45" customFormat="1" hidden="1" x14ac:dyDescent="0.25">
      <c r="A8" s="46" t="s">
        <v>17</v>
      </c>
      <c r="B8" s="47" t="s">
        <v>18</v>
      </c>
      <c r="C8" s="48" t="s">
        <v>606</v>
      </c>
      <c r="D8" s="49" t="s">
        <v>895</v>
      </c>
      <c r="E8" s="49">
        <v>1</v>
      </c>
      <c r="F8" s="49">
        <v>1</v>
      </c>
      <c r="G8" s="49"/>
      <c r="H8" s="50"/>
      <c r="I8" s="50">
        <v>20097.73</v>
      </c>
      <c r="J8" s="50">
        <f>ROUND(E8*F8*I8*30,2)</f>
        <v>602931.9</v>
      </c>
      <c r="K8" s="51"/>
      <c r="L8" s="52"/>
      <c r="N8" s="53"/>
    </row>
    <row r="9" spans="1:175" s="25" customFormat="1" ht="15" hidden="1" customHeight="1" x14ac:dyDescent="0.25">
      <c r="A9" s="46" t="s">
        <v>19</v>
      </c>
      <c r="B9" s="54" t="s">
        <v>20</v>
      </c>
      <c r="C9" s="55" t="s">
        <v>607</v>
      </c>
      <c r="D9" s="49" t="s">
        <v>895</v>
      </c>
      <c r="E9" s="49">
        <v>1</v>
      </c>
      <c r="F9" s="49">
        <v>1</v>
      </c>
      <c r="G9" s="49" t="s">
        <v>21</v>
      </c>
      <c r="H9" s="50"/>
      <c r="I9" s="50">
        <v>5702.13</v>
      </c>
      <c r="J9" s="50">
        <f>ROUND(E9*F9*I9*30,2)</f>
        <v>171063.9</v>
      </c>
      <c r="K9" s="51"/>
      <c r="L9" s="52"/>
      <c r="N9" s="56"/>
    </row>
    <row r="10" spans="1:175" s="25" customFormat="1" ht="15" hidden="1" customHeight="1" x14ac:dyDescent="0.25">
      <c r="A10" s="46" t="s">
        <v>22</v>
      </c>
      <c r="B10" s="54" t="s">
        <v>23</v>
      </c>
      <c r="C10" s="55" t="s">
        <v>608</v>
      </c>
      <c r="D10" s="49" t="s">
        <v>895</v>
      </c>
      <c r="E10" s="49">
        <v>11</v>
      </c>
      <c r="F10" s="49">
        <v>1</v>
      </c>
      <c r="G10" s="49"/>
      <c r="H10" s="50"/>
      <c r="I10" s="50">
        <v>4468.8</v>
      </c>
      <c r="J10" s="50">
        <f>ROUND(E10*F10*I10*30,2)</f>
        <v>1474704</v>
      </c>
      <c r="K10" s="51"/>
      <c r="L10" s="52"/>
      <c r="N10" s="56"/>
    </row>
    <row r="11" spans="1:175" s="25" customFormat="1" ht="15" hidden="1" customHeight="1" x14ac:dyDescent="0.25">
      <c r="A11" s="46" t="s">
        <v>24</v>
      </c>
      <c r="B11" s="54" t="s">
        <v>25</v>
      </c>
      <c r="C11" s="55" t="s">
        <v>609</v>
      </c>
      <c r="D11" s="49" t="s">
        <v>895</v>
      </c>
      <c r="E11" s="49">
        <v>3</v>
      </c>
      <c r="F11" s="49">
        <v>1</v>
      </c>
      <c r="G11" s="49"/>
      <c r="H11" s="50"/>
      <c r="I11" s="50">
        <v>4468.8</v>
      </c>
      <c r="J11" s="50">
        <f>ROUND(E11*F11*I11*30,2)</f>
        <v>402192</v>
      </c>
      <c r="K11" s="51"/>
      <c r="L11" s="52"/>
      <c r="N11" s="56"/>
    </row>
    <row r="12" spans="1:175" s="25" customFormat="1" ht="15" hidden="1" customHeight="1" x14ac:dyDescent="0.25">
      <c r="A12" s="46" t="s">
        <v>26</v>
      </c>
      <c r="B12" s="54" t="s">
        <v>27</v>
      </c>
      <c r="C12" s="55" t="s">
        <v>610</v>
      </c>
      <c r="D12" s="49" t="s">
        <v>895</v>
      </c>
      <c r="E12" s="49">
        <v>7</v>
      </c>
      <c r="F12" s="49">
        <v>1</v>
      </c>
      <c r="G12" s="49"/>
      <c r="H12" s="50"/>
      <c r="I12" s="50">
        <v>5605.89</v>
      </c>
      <c r="J12" s="50">
        <f>ROUND(E12*F12*I12*30,2)</f>
        <v>1177236.8999999999</v>
      </c>
      <c r="K12" s="51"/>
      <c r="L12" s="52"/>
      <c r="N12" s="56"/>
    </row>
    <row r="13" spans="1:175" s="25" customFormat="1" ht="15" hidden="1" customHeight="1" x14ac:dyDescent="0.25">
      <c r="A13" s="46" t="s">
        <v>28</v>
      </c>
      <c r="B13" s="54" t="s">
        <v>29</v>
      </c>
      <c r="C13" s="55" t="s">
        <v>611</v>
      </c>
      <c r="D13" s="49" t="s">
        <v>895</v>
      </c>
      <c r="E13" s="49">
        <v>21</v>
      </c>
      <c r="F13" s="49">
        <v>1</v>
      </c>
      <c r="G13" s="49"/>
      <c r="H13" s="50"/>
      <c r="I13" s="50">
        <v>5798.36</v>
      </c>
      <c r="J13" s="50">
        <f>ROUND(E13*F13*I13*30,2)</f>
        <v>3652966.8</v>
      </c>
      <c r="K13" s="51"/>
      <c r="L13" s="52"/>
      <c r="N13" s="56"/>
    </row>
    <row r="14" spans="1:175" s="25" customFormat="1" ht="15" hidden="1" customHeight="1" x14ac:dyDescent="0.25">
      <c r="A14" s="46" t="s">
        <v>30</v>
      </c>
      <c r="B14" s="54" t="s">
        <v>31</v>
      </c>
      <c r="C14" s="55" t="s">
        <v>612</v>
      </c>
      <c r="D14" s="49" t="s">
        <v>895</v>
      </c>
      <c r="E14" s="49">
        <v>6</v>
      </c>
      <c r="F14" s="49">
        <v>1</v>
      </c>
      <c r="G14" s="49"/>
      <c r="H14" s="50"/>
      <c r="I14" s="50">
        <v>5798.36</v>
      </c>
      <c r="J14" s="50">
        <f>ROUND(E14*F14*I14*30,2)</f>
        <v>1043704.8</v>
      </c>
      <c r="K14" s="51"/>
      <c r="L14" s="52"/>
      <c r="N14" s="56"/>
    </row>
    <row r="15" spans="1:175" s="45" customFormat="1" ht="15" hidden="1" x14ac:dyDescent="0.25">
      <c r="A15" s="35" t="s">
        <v>32</v>
      </c>
      <c r="B15" s="36"/>
      <c r="C15" s="37" t="s">
        <v>33</v>
      </c>
      <c r="D15" s="37" t="s">
        <v>14</v>
      </c>
      <c r="E15" s="38"/>
      <c r="F15" s="38"/>
      <c r="G15" s="38"/>
      <c r="H15" s="39"/>
      <c r="I15" s="40"/>
      <c r="J15" s="42">
        <f>SUBTOTAL(109,J16:J36)</f>
        <v>0</v>
      </c>
      <c r="K15" s="42"/>
      <c r="L15" s="43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</row>
    <row r="16" spans="1:175" s="25" customFormat="1" ht="15" hidden="1" customHeight="1" x14ac:dyDescent="0.25">
      <c r="A16" s="46" t="s">
        <v>34</v>
      </c>
      <c r="B16" s="54" t="s">
        <v>35</v>
      </c>
      <c r="C16" s="55" t="s">
        <v>613</v>
      </c>
      <c r="D16" s="49" t="s">
        <v>896</v>
      </c>
      <c r="E16" s="49">
        <v>184</v>
      </c>
      <c r="F16" s="57">
        <v>1</v>
      </c>
      <c r="G16" s="49"/>
      <c r="H16" s="58"/>
      <c r="I16" s="50">
        <v>30</v>
      </c>
      <c r="J16" s="50">
        <f>ROUND(E16*F16*I16,2)</f>
        <v>5520</v>
      </c>
      <c r="K16" s="51"/>
      <c r="L16" s="52"/>
    </row>
    <row r="17" spans="1:12" s="25" customFormat="1" ht="15" hidden="1" customHeight="1" x14ac:dyDescent="0.25">
      <c r="A17" s="46" t="s">
        <v>36</v>
      </c>
      <c r="B17" s="54" t="s">
        <v>37</v>
      </c>
      <c r="C17" s="55" t="s">
        <v>614</v>
      </c>
      <c r="D17" s="49" t="s">
        <v>896</v>
      </c>
      <c r="E17" s="49">
        <v>184</v>
      </c>
      <c r="F17" s="57">
        <v>1</v>
      </c>
      <c r="G17" s="49"/>
      <c r="H17" s="58"/>
      <c r="I17" s="50">
        <v>67.45</v>
      </c>
      <c r="J17" s="50">
        <f>ROUND(E17*F17*I17,2)</f>
        <v>12410.8</v>
      </c>
      <c r="K17" s="51"/>
      <c r="L17" s="52"/>
    </row>
    <row r="18" spans="1:12" s="25" customFormat="1" ht="15" hidden="1" customHeight="1" x14ac:dyDescent="0.25">
      <c r="A18" s="46" t="s">
        <v>38</v>
      </c>
      <c r="B18" s="54" t="s">
        <v>39</v>
      </c>
      <c r="C18" s="55" t="s">
        <v>615</v>
      </c>
      <c r="D18" s="49" t="s">
        <v>897</v>
      </c>
      <c r="E18" s="49">
        <v>184</v>
      </c>
      <c r="F18" s="57">
        <v>1</v>
      </c>
      <c r="G18" s="49"/>
      <c r="H18" s="58"/>
      <c r="I18" s="50">
        <v>47.9</v>
      </c>
      <c r="J18" s="50">
        <f>ROUND(E18*F18*I18,2)</f>
        <v>8813.6</v>
      </c>
      <c r="K18" s="51"/>
      <c r="L18" s="52"/>
    </row>
    <row r="19" spans="1:12" s="25" customFormat="1" ht="15" hidden="1" customHeight="1" x14ac:dyDescent="0.25">
      <c r="A19" s="46" t="s">
        <v>40</v>
      </c>
      <c r="B19" s="54" t="s">
        <v>41</v>
      </c>
      <c r="C19" s="55" t="s">
        <v>616</v>
      </c>
      <c r="D19" s="49" t="s">
        <v>896</v>
      </c>
      <c r="E19" s="49">
        <v>92</v>
      </c>
      <c r="F19" s="57">
        <v>1</v>
      </c>
      <c r="G19" s="49"/>
      <c r="H19" s="58"/>
      <c r="I19" s="50">
        <v>52.45</v>
      </c>
      <c r="J19" s="50">
        <f>ROUND(E19*F19*I19,2)</f>
        <v>4825.3999999999996</v>
      </c>
      <c r="K19" s="51"/>
      <c r="L19" s="52"/>
    </row>
    <row r="20" spans="1:12" s="25" customFormat="1" ht="15" hidden="1" customHeight="1" x14ac:dyDescent="0.25">
      <c r="A20" s="46" t="s">
        <v>42</v>
      </c>
      <c r="B20" s="54" t="s">
        <v>43</v>
      </c>
      <c r="C20" s="55" t="s">
        <v>617</v>
      </c>
      <c r="D20" s="49" t="s">
        <v>898</v>
      </c>
      <c r="E20" s="49">
        <v>92</v>
      </c>
      <c r="F20" s="57">
        <v>1</v>
      </c>
      <c r="G20" s="49"/>
      <c r="H20" s="58"/>
      <c r="I20" s="50">
        <v>172.76</v>
      </c>
      <c r="J20" s="50">
        <f>ROUND(E20*F20*I20,2)</f>
        <v>15893.92</v>
      </c>
      <c r="K20" s="51"/>
      <c r="L20" s="52"/>
    </row>
    <row r="21" spans="1:12" s="25" customFormat="1" ht="15" hidden="1" customHeight="1" x14ac:dyDescent="0.25">
      <c r="A21" s="46" t="s">
        <v>44</v>
      </c>
      <c r="B21" s="54" t="s">
        <v>45</v>
      </c>
      <c r="C21" s="55" t="s">
        <v>618</v>
      </c>
      <c r="D21" s="49" t="s">
        <v>898</v>
      </c>
      <c r="E21" s="49">
        <v>21</v>
      </c>
      <c r="F21" s="57">
        <v>1</v>
      </c>
      <c r="G21" s="49"/>
      <c r="H21" s="58"/>
      <c r="I21" s="50">
        <v>42.408000000000001</v>
      </c>
      <c r="J21" s="50">
        <f>ROUND(E21*F21*I21,2)</f>
        <v>890.57</v>
      </c>
      <c r="K21" s="51"/>
      <c r="L21" s="52"/>
    </row>
    <row r="22" spans="1:12" s="25" customFormat="1" ht="15" hidden="1" customHeight="1" x14ac:dyDescent="0.25">
      <c r="A22" s="46" t="s">
        <v>46</v>
      </c>
      <c r="B22" s="54" t="s">
        <v>47</v>
      </c>
      <c r="C22" s="55" t="s">
        <v>619</v>
      </c>
      <c r="D22" s="49" t="s">
        <v>897</v>
      </c>
      <c r="E22" s="49">
        <v>46</v>
      </c>
      <c r="F22" s="57">
        <v>1</v>
      </c>
      <c r="G22" s="49"/>
      <c r="H22" s="58"/>
      <c r="I22" s="50">
        <v>19.142499999999998</v>
      </c>
      <c r="J22" s="50">
        <f>ROUND(E22*F22*I22,2)</f>
        <v>880.56</v>
      </c>
      <c r="K22" s="51"/>
      <c r="L22" s="52"/>
    </row>
    <row r="23" spans="1:12" s="25" customFormat="1" ht="15" hidden="1" customHeight="1" x14ac:dyDescent="0.25">
      <c r="A23" s="46" t="s">
        <v>48</v>
      </c>
      <c r="B23" s="54" t="s">
        <v>49</v>
      </c>
      <c r="C23" s="55" t="s">
        <v>620</v>
      </c>
      <c r="D23" s="49" t="s">
        <v>897</v>
      </c>
      <c r="E23" s="49">
        <v>46</v>
      </c>
      <c r="F23" s="57">
        <v>1</v>
      </c>
      <c r="G23" s="49"/>
      <c r="H23" s="58"/>
      <c r="I23" s="50">
        <v>49.06</v>
      </c>
      <c r="J23" s="50">
        <f>ROUND(E23*F23*I23,2)</f>
        <v>2256.7600000000002</v>
      </c>
      <c r="K23" s="51"/>
      <c r="L23" s="52"/>
    </row>
    <row r="24" spans="1:12" s="25" customFormat="1" ht="15" hidden="1" customHeight="1" x14ac:dyDescent="0.25">
      <c r="A24" s="46" t="s">
        <v>50</v>
      </c>
      <c r="B24" s="54" t="s">
        <v>51</v>
      </c>
      <c r="C24" s="55" t="s">
        <v>621</v>
      </c>
      <c r="D24" s="49" t="s">
        <v>897</v>
      </c>
      <c r="E24" s="49">
        <v>3</v>
      </c>
      <c r="F24" s="57">
        <v>1</v>
      </c>
      <c r="G24" s="49"/>
      <c r="H24" s="58"/>
      <c r="I24" s="50">
        <v>313.75</v>
      </c>
      <c r="J24" s="50">
        <f>ROUND(E24*F24*I24,2)</f>
        <v>941.25</v>
      </c>
      <c r="K24" s="51"/>
      <c r="L24" s="52"/>
    </row>
    <row r="25" spans="1:12" s="25" customFormat="1" ht="15" hidden="1" customHeight="1" x14ac:dyDescent="0.25">
      <c r="A25" s="46" t="s">
        <v>52</v>
      </c>
      <c r="B25" s="54" t="s">
        <v>53</v>
      </c>
      <c r="C25" s="55" t="s">
        <v>622</v>
      </c>
      <c r="D25" s="49" t="s">
        <v>896</v>
      </c>
      <c r="E25" s="49">
        <v>3</v>
      </c>
      <c r="F25" s="57">
        <v>1</v>
      </c>
      <c r="G25" s="49"/>
      <c r="H25" s="58"/>
      <c r="I25" s="50">
        <v>174.47</v>
      </c>
      <c r="J25" s="50">
        <f>ROUND(E25*F25*I25,2)</f>
        <v>523.41</v>
      </c>
      <c r="K25" s="51"/>
      <c r="L25" s="52"/>
    </row>
    <row r="26" spans="1:12" s="25" customFormat="1" ht="15" hidden="1" customHeight="1" x14ac:dyDescent="0.25">
      <c r="A26" s="46" t="s">
        <v>54</v>
      </c>
      <c r="B26" s="54" t="s">
        <v>55</v>
      </c>
      <c r="C26" s="55" t="s">
        <v>623</v>
      </c>
      <c r="D26" s="49" t="s">
        <v>896</v>
      </c>
      <c r="E26" s="49">
        <v>3</v>
      </c>
      <c r="F26" s="57">
        <v>1</v>
      </c>
      <c r="G26" s="49"/>
      <c r="H26" s="58"/>
      <c r="I26" s="50">
        <v>69.58</v>
      </c>
      <c r="J26" s="50">
        <f>ROUND(E26*F26*I26,2)</f>
        <v>208.74</v>
      </c>
      <c r="K26" s="51"/>
      <c r="L26" s="52"/>
    </row>
    <row r="27" spans="1:12" s="25" customFormat="1" ht="15" hidden="1" customHeight="1" x14ac:dyDescent="0.25">
      <c r="A27" s="46" t="s">
        <v>56</v>
      </c>
      <c r="B27" s="54" t="s">
        <v>57</v>
      </c>
      <c r="C27" s="55" t="s">
        <v>624</v>
      </c>
      <c r="D27" s="49" t="s">
        <v>898</v>
      </c>
      <c r="E27" s="49">
        <v>17</v>
      </c>
      <c r="F27" s="57">
        <v>1</v>
      </c>
      <c r="G27" s="49"/>
      <c r="H27" s="58"/>
      <c r="I27" s="50">
        <v>3.72</v>
      </c>
      <c r="J27" s="50">
        <f>ROUND(E27*F27*I27,2)</f>
        <v>63.24</v>
      </c>
      <c r="K27" s="51"/>
      <c r="L27" s="52"/>
    </row>
    <row r="28" spans="1:12" s="25" customFormat="1" ht="15" hidden="1" customHeight="1" x14ac:dyDescent="0.25">
      <c r="A28" s="46" t="s">
        <v>58</v>
      </c>
      <c r="B28" s="54" t="s">
        <v>59</v>
      </c>
      <c r="C28" s="55" t="s">
        <v>625</v>
      </c>
      <c r="D28" s="49" t="s">
        <v>897</v>
      </c>
      <c r="E28" s="49">
        <v>92</v>
      </c>
      <c r="F28" s="57">
        <v>1</v>
      </c>
      <c r="G28" s="49"/>
      <c r="H28" s="58"/>
      <c r="I28" s="50">
        <v>1.59</v>
      </c>
      <c r="J28" s="50">
        <f>ROUND(E28*F28*I28,2)</f>
        <v>146.28</v>
      </c>
      <c r="K28" s="51"/>
      <c r="L28" s="52"/>
    </row>
    <row r="29" spans="1:12" s="25" customFormat="1" ht="15" hidden="1" customHeight="1" x14ac:dyDescent="0.25">
      <c r="A29" s="46" t="s">
        <v>60</v>
      </c>
      <c r="B29" s="54" t="s">
        <v>61</v>
      </c>
      <c r="C29" s="55" t="s">
        <v>626</v>
      </c>
      <c r="D29" s="49" t="s">
        <v>897</v>
      </c>
      <c r="E29" s="49">
        <v>92</v>
      </c>
      <c r="F29" s="57">
        <v>1</v>
      </c>
      <c r="G29" s="49"/>
      <c r="H29" s="58"/>
      <c r="I29" s="50">
        <v>9.6999999999999993</v>
      </c>
      <c r="J29" s="50">
        <f>ROUND(E29*F29*I29,2)</f>
        <v>892.4</v>
      </c>
      <c r="K29" s="51"/>
      <c r="L29" s="52"/>
    </row>
    <row r="30" spans="1:12" s="25" customFormat="1" ht="15" hidden="1" customHeight="1" x14ac:dyDescent="0.25">
      <c r="A30" s="46" t="s">
        <v>62</v>
      </c>
      <c r="B30" s="54" t="s">
        <v>63</v>
      </c>
      <c r="C30" s="55" t="s">
        <v>627</v>
      </c>
      <c r="D30" s="49" t="s">
        <v>897</v>
      </c>
      <c r="E30" s="49">
        <v>184</v>
      </c>
      <c r="F30" s="57">
        <v>1</v>
      </c>
      <c r="G30" s="49"/>
      <c r="H30" s="58"/>
      <c r="I30" s="50">
        <v>3.22</v>
      </c>
      <c r="J30" s="50">
        <f>ROUND(E30*F30*I30,2)</f>
        <v>592.48</v>
      </c>
      <c r="K30" s="51"/>
      <c r="L30" s="52"/>
    </row>
    <row r="31" spans="1:12" s="25" customFormat="1" ht="15" hidden="1" customHeight="1" x14ac:dyDescent="0.25">
      <c r="A31" s="46" t="s">
        <v>64</v>
      </c>
      <c r="B31" s="54" t="s">
        <v>65</v>
      </c>
      <c r="C31" s="55" t="s">
        <v>628</v>
      </c>
      <c r="D31" s="49" t="s">
        <v>897</v>
      </c>
      <c r="E31" s="49">
        <v>7</v>
      </c>
      <c r="F31" s="57">
        <v>1</v>
      </c>
      <c r="G31" s="49"/>
      <c r="H31" s="58"/>
      <c r="I31" s="50">
        <v>259.01</v>
      </c>
      <c r="J31" s="50">
        <f>ROUND(E31*F31*I31,2)</f>
        <v>1813.07</v>
      </c>
      <c r="K31" s="51"/>
      <c r="L31" s="52"/>
    </row>
    <row r="32" spans="1:12" s="25" customFormat="1" ht="15" hidden="1" customHeight="1" x14ac:dyDescent="0.25">
      <c r="A32" s="46" t="s">
        <v>66</v>
      </c>
      <c r="B32" s="54" t="s">
        <v>67</v>
      </c>
      <c r="C32" s="55" t="s">
        <v>629</v>
      </c>
      <c r="D32" s="49" t="s">
        <v>897</v>
      </c>
      <c r="E32" s="49">
        <v>3</v>
      </c>
      <c r="F32" s="57">
        <v>1</v>
      </c>
      <c r="G32" s="49"/>
      <c r="H32" s="58"/>
      <c r="I32" s="50">
        <v>233.06</v>
      </c>
      <c r="J32" s="50">
        <f>ROUND(E32*F32*I32,2)</f>
        <v>699.18</v>
      </c>
      <c r="K32" s="51"/>
      <c r="L32" s="52"/>
    </row>
    <row r="33" spans="1:12" s="25" customFormat="1" ht="15" hidden="1" customHeight="1" x14ac:dyDescent="0.25">
      <c r="A33" s="46" t="s">
        <v>68</v>
      </c>
      <c r="B33" s="54" t="s">
        <v>69</v>
      </c>
      <c r="C33" s="55" t="s">
        <v>630</v>
      </c>
      <c r="D33" s="49" t="s">
        <v>897</v>
      </c>
      <c r="E33" s="49">
        <v>3</v>
      </c>
      <c r="F33" s="57">
        <v>1</v>
      </c>
      <c r="G33" s="49"/>
      <c r="H33" s="58"/>
      <c r="I33" s="50">
        <v>196.94450000000001</v>
      </c>
      <c r="J33" s="50">
        <f>ROUND(E33*F33*I33,2)</f>
        <v>590.83000000000004</v>
      </c>
      <c r="K33" s="51"/>
      <c r="L33" s="52"/>
    </row>
    <row r="34" spans="1:12" s="25" customFormat="1" ht="15" hidden="1" customHeight="1" x14ac:dyDescent="0.25">
      <c r="A34" s="46" t="s">
        <v>70</v>
      </c>
      <c r="B34" s="54" t="s">
        <v>71</v>
      </c>
      <c r="C34" s="55" t="s">
        <v>631</v>
      </c>
      <c r="D34" s="49" t="s">
        <v>897</v>
      </c>
      <c r="E34" s="49">
        <v>3</v>
      </c>
      <c r="F34" s="57">
        <v>1</v>
      </c>
      <c r="G34" s="49"/>
      <c r="H34" s="58"/>
      <c r="I34" s="50">
        <v>173.01400000000001</v>
      </c>
      <c r="J34" s="50">
        <f>ROUND(E34*F34*I34,2)</f>
        <v>519.04</v>
      </c>
      <c r="K34" s="51"/>
      <c r="L34" s="52"/>
    </row>
    <row r="35" spans="1:12" s="25" customFormat="1" ht="15" hidden="1" customHeight="1" x14ac:dyDescent="0.25">
      <c r="A35" s="46" t="s">
        <v>72</v>
      </c>
      <c r="B35" s="54" t="s">
        <v>73</v>
      </c>
      <c r="C35" s="55" t="s">
        <v>632</v>
      </c>
      <c r="D35" s="49" t="s">
        <v>897</v>
      </c>
      <c r="E35" s="49">
        <v>3</v>
      </c>
      <c r="F35" s="57">
        <v>1</v>
      </c>
      <c r="G35" s="49"/>
      <c r="H35" s="58"/>
      <c r="I35" s="50">
        <v>329.31</v>
      </c>
      <c r="J35" s="50">
        <f>ROUND(E35*F35*I35,2)</f>
        <v>987.93</v>
      </c>
      <c r="K35" s="51"/>
      <c r="L35" s="52"/>
    </row>
    <row r="36" spans="1:12" s="25" customFormat="1" ht="15" hidden="1" customHeight="1" x14ac:dyDescent="0.25">
      <c r="A36" s="46" t="s">
        <v>74</v>
      </c>
      <c r="B36" s="54" t="s">
        <v>75</v>
      </c>
      <c r="C36" s="55" t="s">
        <v>633</v>
      </c>
      <c r="D36" s="49" t="s">
        <v>896</v>
      </c>
      <c r="E36" s="49">
        <v>3</v>
      </c>
      <c r="F36" s="57">
        <v>1</v>
      </c>
      <c r="G36" s="49"/>
      <c r="H36" s="58"/>
      <c r="I36" s="50">
        <v>304</v>
      </c>
      <c r="J36" s="50">
        <f>ROUND(E36*F36*I36,2)</f>
        <v>912</v>
      </c>
      <c r="K36" s="51"/>
      <c r="L36" s="52"/>
    </row>
    <row r="37" spans="1:12" s="45" customFormat="1" ht="15" x14ac:dyDescent="0.25">
      <c r="A37" s="93" t="s">
        <v>76</v>
      </c>
      <c r="B37" s="94"/>
      <c r="C37" s="95" t="s">
        <v>77</v>
      </c>
      <c r="D37" s="96"/>
      <c r="E37" s="96"/>
      <c r="F37" s="96"/>
      <c r="G37" s="97"/>
      <c r="H37" s="98"/>
      <c r="I37" s="96"/>
      <c r="J37" s="105">
        <f>SUBTOTAL(109,J38:J39)</f>
        <v>854673.38</v>
      </c>
      <c r="K37" s="100"/>
      <c r="L37" s="101"/>
    </row>
    <row r="38" spans="1:12" s="45" customFormat="1" x14ac:dyDescent="0.25">
      <c r="A38" s="59" t="s">
        <v>78</v>
      </c>
      <c r="B38" s="54" t="s">
        <v>79</v>
      </c>
      <c r="C38" s="55" t="s">
        <v>634</v>
      </c>
      <c r="D38" s="49" t="s">
        <v>897</v>
      </c>
      <c r="E38" s="49">
        <v>175</v>
      </c>
      <c r="F38" s="57">
        <v>0.75</v>
      </c>
      <c r="G38" s="58"/>
      <c r="H38" s="60"/>
      <c r="I38" s="50">
        <v>288.94</v>
      </c>
      <c r="J38" s="61">
        <f>IF(ISNUMBER(I38),ROUND(F38*E38*I38,2),"")</f>
        <v>37923.379999999997</v>
      </c>
      <c r="K38" s="62"/>
      <c r="L38" s="63"/>
    </row>
    <row r="39" spans="1:12" s="45" customFormat="1" x14ac:dyDescent="0.25">
      <c r="A39" s="59" t="s">
        <v>80</v>
      </c>
      <c r="B39" s="54" t="s">
        <v>81</v>
      </c>
      <c r="C39" s="55" t="s">
        <v>635</v>
      </c>
      <c r="D39" s="49" t="s">
        <v>899</v>
      </c>
      <c r="E39" s="49">
        <v>450</v>
      </c>
      <c r="F39" s="57">
        <v>0.75</v>
      </c>
      <c r="G39" s="58"/>
      <c r="H39" s="60"/>
      <c r="I39" s="50">
        <v>2420</v>
      </c>
      <c r="J39" s="61">
        <f>IF(ISNUMBER(I39),ROUND(F39*E39*I39,2),"")</f>
        <v>816750</v>
      </c>
      <c r="K39" s="62"/>
      <c r="L39" s="63"/>
    </row>
    <row r="40" spans="1:12" s="45" customFormat="1" ht="15" x14ac:dyDescent="0.25">
      <c r="A40" s="102" t="s">
        <v>82</v>
      </c>
      <c r="B40" s="94"/>
      <c r="C40" s="95" t="s">
        <v>83</v>
      </c>
      <c r="D40" s="96"/>
      <c r="E40" s="96"/>
      <c r="F40" s="103"/>
      <c r="G40" s="97"/>
      <c r="H40" s="98"/>
      <c r="I40" s="96"/>
      <c r="J40" s="99"/>
      <c r="K40" s="106">
        <f>SUBTOTAL(109,K41:K41)</f>
        <v>26.86</v>
      </c>
      <c r="L40" s="106">
        <f>SUBTOTAL(109,L41:L41)</f>
        <v>805.8</v>
      </c>
    </row>
    <row r="41" spans="1:12" s="45" customFormat="1" x14ac:dyDescent="0.25">
      <c r="A41" s="59" t="s">
        <v>84</v>
      </c>
      <c r="B41" s="47" t="s">
        <v>85</v>
      </c>
      <c r="C41" s="55" t="s">
        <v>636</v>
      </c>
      <c r="D41" s="49" t="s">
        <v>897</v>
      </c>
      <c r="E41" s="49">
        <v>1</v>
      </c>
      <c r="F41" s="57">
        <v>1</v>
      </c>
      <c r="G41" s="58">
        <v>5</v>
      </c>
      <c r="H41" s="60">
        <f>ROUND(1/(12*G41),4)</f>
        <v>1.67E-2</v>
      </c>
      <c r="I41" s="50">
        <v>1608.5</v>
      </c>
      <c r="J41" s="61"/>
      <c r="K41" s="62">
        <f>ROUND(E41*F41*H41*I41,2)</f>
        <v>26.86</v>
      </c>
      <c r="L41" s="63">
        <f>ROUND(K41*30,2)</f>
        <v>805.8</v>
      </c>
    </row>
    <row r="42" spans="1:12" s="6" customFormat="1" ht="15" x14ac:dyDescent="0.25">
      <c r="A42" s="102" t="s">
        <v>86</v>
      </c>
      <c r="B42" s="94"/>
      <c r="C42" s="95" t="s">
        <v>87</v>
      </c>
      <c r="D42" s="96"/>
      <c r="E42" s="96"/>
      <c r="F42" s="96"/>
      <c r="G42" s="97"/>
      <c r="H42" s="98"/>
      <c r="I42" s="96"/>
      <c r="J42" s="105">
        <f>SUBTOTAL(109,J43:J217)</f>
        <v>3049968.7799999993</v>
      </c>
      <c r="K42" s="96"/>
      <c r="L42" s="104"/>
    </row>
    <row r="43" spans="1:12" s="6" customFormat="1" x14ac:dyDescent="0.25">
      <c r="A43" s="59" t="s">
        <v>88</v>
      </c>
      <c r="B43" s="54" t="s">
        <v>89</v>
      </c>
      <c r="C43" s="55" t="s">
        <v>637</v>
      </c>
      <c r="D43" s="49" t="s">
        <v>900</v>
      </c>
      <c r="E43" s="49">
        <v>200</v>
      </c>
      <c r="F43" s="57">
        <v>0.39</v>
      </c>
      <c r="G43" s="58"/>
      <c r="H43" s="60"/>
      <c r="I43" s="50">
        <v>12.26</v>
      </c>
      <c r="J43" s="61">
        <f>IF(ISNUMBER(I43),ROUND(F43*E43*I43,2),"")</f>
        <v>956.28</v>
      </c>
      <c r="K43" s="62"/>
      <c r="L43" s="63"/>
    </row>
    <row r="44" spans="1:12" s="6" customFormat="1" x14ac:dyDescent="0.25">
      <c r="A44" s="59" t="s">
        <v>90</v>
      </c>
      <c r="B44" s="54" t="s">
        <v>91</v>
      </c>
      <c r="C44" s="55" t="s">
        <v>638</v>
      </c>
      <c r="D44" s="49" t="s">
        <v>901</v>
      </c>
      <c r="E44" s="49">
        <v>1800</v>
      </c>
      <c r="F44" s="57">
        <v>0.39</v>
      </c>
      <c r="G44" s="58"/>
      <c r="H44" s="60"/>
      <c r="I44" s="50">
        <v>39.619999999999997</v>
      </c>
      <c r="J44" s="61">
        <f>IF(ISNUMBER(I44),ROUND(F44*E44*I44,2),"")</f>
        <v>27813.24</v>
      </c>
      <c r="K44" s="62"/>
      <c r="L44" s="63"/>
    </row>
    <row r="45" spans="1:12" s="6" customFormat="1" x14ac:dyDescent="0.25">
      <c r="A45" s="59" t="s">
        <v>92</v>
      </c>
      <c r="B45" s="54" t="s">
        <v>93</v>
      </c>
      <c r="C45" s="55" t="s">
        <v>639</v>
      </c>
      <c r="D45" s="49" t="s">
        <v>902</v>
      </c>
      <c r="E45" s="49">
        <v>75</v>
      </c>
      <c r="F45" s="57">
        <v>0.39</v>
      </c>
      <c r="G45" s="58"/>
      <c r="H45" s="60"/>
      <c r="I45" s="50">
        <v>17.91</v>
      </c>
      <c r="J45" s="61">
        <f>IF(ISNUMBER(I45),ROUND(F45*E45*I45,2),"")</f>
        <v>523.87</v>
      </c>
      <c r="K45" s="62"/>
      <c r="L45" s="63"/>
    </row>
    <row r="46" spans="1:12" s="6" customFormat="1" x14ac:dyDescent="0.25">
      <c r="A46" s="59" t="s">
        <v>94</v>
      </c>
      <c r="B46" s="54" t="s">
        <v>95</v>
      </c>
      <c r="C46" s="55" t="s">
        <v>640</v>
      </c>
      <c r="D46" s="49" t="s">
        <v>902</v>
      </c>
      <c r="E46" s="49">
        <v>900</v>
      </c>
      <c r="F46" s="57">
        <v>0.39</v>
      </c>
      <c r="G46" s="58"/>
      <c r="H46" s="60"/>
      <c r="I46" s="50">
        <v>43.99</v>
      </c>
      <c r="J46" s="61">
        <f>IF(ISNUMBER(I46),ROUND(F46*E46*I46,2),"")</f>
        <v>15440.49</v>
      </c>
      <c r="K46" s="62"/>
      <c r="L46" s="63"/>
    </row>
    <row r="47" spans="1:12" s="6" customFormat="1" x14ac:dyDescent="0.25">
      <c r="A47" s="59" t="s">
        <v>96</v>
      </c>
      <c r="B47" s="54" t="s">
        <v>97</v>
      </c>
      <c r="C47" s="55" t="s">
        <v>641</v>
      </c>
      <c r="D47" s="49" t="s">
        <v>903</v>
      </c>
      <c r="E47" s="49">
        <v>450</v>
      </c>
      <c r="F47" s="57">
        <v>0.39</v>
      </c>
      <c r="G47" s="58"/>
      <c r="H47" s="60"/>
      <c r="I47" s="50">
        <v>18.739999999999998</v>
      </c>
      <c r="J47" s="61">
        <f>IF(ISNUMBER(I47),ROUND(F47*E47*I47,2),"")</f>
        <v>3288.87</v>
      </c>
      <c r="K47" s="62"/>
      <c r="L47" s="63"/>
    </row>
    <row r="48" spans="1:12" s="6" customFormat="1" x14ac:dyDescent="0.25">
      <c r="A48" s="59" t="s">
        <v>98</v>
      </c>
      <c r="B48" s="54" t="s">
        <v>99</v>
      </c>
      <c r="C48" s="55" t="s">
        <v>642</v>
      </c>
      <c r="D48" s="49" t="s">
        <v>901</v>
      </c>
      <c r="E48" s="49">
        <v>1750</v>
      </c>
      <c r="F48" s="57">
        <v>0.39</v>
      </c>
      <c r="G48" s="58"/>
      <c r="H48" s="60"/>
      <c r="I48" s="50">
        <v>27.33</v>
      </c>
      <c r="J48" s="61">
        <f>IF(ISNUMBER(I48),ROUND(F48*E48*I48,2),"")</f>
        <v>18652.73</v>
      </c>
      <c r="K48" s="62"/>
      <c r="L48" s="63"/>
    </row>
    <row r="49" spans="1:12" s="6" customFormat="1" x14ac:dyDescent="0.25">
      <c r="A49" s="59" t="s">
        <v>100</v>
      </c>
      <c r="B49" s="54" t="s">
        <v>101</v>
      </c>
      <c r="C49" s="55" t="s">
        <v>643</v>
      </c>
      <c r="D49" s="49" t="s">
        <v>902</v>
      </c>
      <c r="E49" s="49">
        <v>500</v>
      </c>
      <c r="F49" s="57">
        <v>0.39</v>
      </c>
      <c r="G49" s="58"/>
      <c r="H49" s="60"/>
      <c r="I49" s="50">
        <v>335.61</v>
      </c>
      <c r="J49" s="61">
        <f>IF(ISNUMBER(I49),ROUND(F49*E49*I49,2),"")</f>
        <v>65443.95</v>
      </c>
      <c r="K49" s="62"/>
      <c r="L49" s="63"/>
    </row>
    <row r="50" spans="1:12" s="6" customFormat="1" x14ac:dyDescent="0.25">
      <c r="A50" s="59" t="s">
        <v>102</v>
      </c>
      <c r="B50" s="54" t="s">
        <v>103</v>
      </c>
      <c r="C50" s="55" t="s">
        <v>644</v>
      </c>
      <c r="D50" s="49" t="s">
        <v>902</v>
      </c>
      <c r="E50" s="49">
        <v>225</v>
      </c>
      <c r="F50" s="57">
        <v>0.39</v>
      </c>
      <c r="G50" s="58"/>
      <c r="H50" s="60"/>
      <c r="I50" s="50">
        <v>46.89</v>
      </c>
      <c r="J50" s="61">
        <f>IF(ISNUMBER(I50),ROUND(F50*E50*I50,2),"")</f>
        <v>4114.6000000000004</v>
      </c>
      <c r="K50" s="62"/>
      <c r="L50" s="63"/>
    </row>
    <row r="51" spans="1:12" s="6" customFormat="1" x14ac:dyDescent="0.25">
      <c r="A51" s="59" t="s">
        <v>104</v>
      </c>
      <c r="B51" s="54" t="s">
        <v>105</v>
      </c>
      <c r="C51" s="55" t="s">
        <v>645</v>
      </c>
      <c r="D51" s="49" t="s">
        <v>904</v>
      </c>
      <c r="E51" s="49">
        <v>18750</v>
      </c>
      <c r="F51" s="57">
        <v>0.39</v>
      </c>
      <c r="G51" s="58"/>
      <c r="H51" s="60"/>
      <c r="I51" s="50">
        <v>1.5</v>
      </c>
      <c r="J51" s="61">
        <f>IF(ISNUMBER(I51),ROUND(F51*E51*I51,2),"")</f>
        <v>10968.75</v>
      </c>
      <c r="K51" s="62"/>
      <c r="L51" s="63"/>
    </row>
    <row r="52" spans="1:12" s="6" customFormat="1" x14ac:dyDescent="0.25">
      <c r="A52" s="59" t="s">
        <v>106</v>
      </c>
      <c r="B52" s="54" t="s">
        <v>107</v>
      </c>
      <c r="C52" s="55" t="s">
        <v>646</v>
      </c>
      <c r="D52" s="49" t="s">
        <v>904</v>
      </c>
      <c r="E52" s="49">
        <v>12500</v>
      </c>
      <c r="F52" s="57">
        <v>0.39</v>
      </c>
      <c r="G52" s="58"/>
      <c r="H52" s="60"/>
      <c r="I52" s="50">
        <v>2.4900000000000002</v>
      </c>
      <c r="J52" s="61">
        <f>IF(ISNUMBER(I52),ROUND(F52*E52*I52,2),"")</f>
        <v>12138.75</v>
      </c>
      <c r="K52" s="62"/>
      <c r="L52" s="63"/>
    </row>
    <row r="53" spans="1:12" s="6" customFormat="1" x14ac:dyDescent="0.25">
      <c r="A53" s="59" t="s">
        <v>108</v>
      </c>
      <c r="B53" s="54" t="s">
        <v>109</v>
      </c>
      <c r="C53" s="55" t="s">
        <v>647</v>
      </c>
      <c r="D53" s="49" t="s">
        <v>904</v>
      </c>
      <c r="E53" s="49">
        <v>45000</v>
      </c>
      <c r="F53" s="57">
        <v>0.39</v>
      </c>
      <c r="G53" s="58"/>
      <c r="H53" s="60"/>
      <c r="I53" s="50">
        <v>4.58</v>
      </c>
      <c r="J53" s="61">
        <f>IF(ISNUMBER(I53),ROUND(F53*E53*I53,2),"")</f>
        <v>80379</v>
      </c>
      <c r="K53" s="62"/>
      <c r="L53" s="63"/>
    </row>
    <row r="54" spans="1:12" s="6" customFormat="1" x14ac:dyDescent="0.25">
      <c r="A54" s="59" t="s">
        <v>110</v>
      </c>
      <c r="B54" s="54" t="s">
        <v>111</v>
      </c>
      <c r="C54" s="55" t="s">
        <v>648</v>
      </c>
      <c r="D54" s="49" t="s">
        <v>904</v>
      </c>
      <c r="E54" s="49">
        <v>3750</v>
      </c>
      <c r="F54" s="57">
        <v>0.39</v>
      </c>
      <c r="G54" s="58"/>
      <c r="H54" s="60"/>
      <c r="I54" s="50">
        <v>0.94</v>
      </c>
      <c r="J54" s="61">
        <f>IF(ISNUMBER(I54),ROUND(F54*E54*I54,2),"")</f>
        <v>1374.75</v>
      </c>
      <c r="K54" s="62"/>
      <c r="L54" s="63"/>
    </row>
    <row r="55" spans="1:12" s="6" customFormat="1" x14ac:dyDescent="0.25">
      <c r="A55" s="59" t="s">
        <v>112</v>
      </c>
      <c r="B55" s="54" t="s">
        <v>113</v>
      </c>
      <c r="C55" s="55" t="s">
        <v>649</v>
      </c>
      <c r="D55" s="49" t="s">
        <v>897</v>
      </c>
      <c r="E55" s="49">
        <v>2000</v>
      </c>
      <c r="F55" s="57">
        <v>0.39</v>
      </c>
      <c r="G55" s="58"/>
      <c r="H55" s="60"/>
      <c r="I55" s="50">
        <v>0.08</v>
      </c>
      <c r="J55" s="61">
        <f>IF(ISNUMBER(I55),ROUND(F55*E55*I55,2),"")</f>
        <v>62.4</v>
      </c>
      <c r="K55" s="62"/>
      <c r="L55" s="63"/>
    </row>
    <row r="56" spans="1:12" s="6" customFormat="1" x14ac:dyDescent="0.25">
      <c r="A56" s="59" t="s">
        <v>114</v>
      </c>
      <c r="B56" s="54" t="s">
        <v>115</v>
      </c>
      <c r="C56" s="55" t="s">
        <v>650</v>
      </c>
      <c r="D56" s="49" t="s">
        <v>897</v>
      </c>
      <c r="E56" s="49">
        <v>625</v>
      </c>
      <c r="F56" s="57">
        <v>0.39</v>
      </c>
      <c r="G56" s="58"/>
      <c r="H56" s="60"/>
      <c r="I56" s="50">
        <v>21.85</v>
      </c>
      <c r="J56" s="61">
        <f>IF(ISNUMBER(I56),ROUND(F56*E56*I56,2),"")</f>
        <v>5325.94</v>
      </c>
      <c r="K56" s="62"/>
      <c r="L56" s="63"/>
    </row>
    <row r="57" spans="1:12" s="6" customFormat="1" x14ac:dyDescent="0.25">
      <c r="A57" s="59" t="s">
        <v>116</v>
      </c>
      <c r="B57" s="54" t="s">
        <v>117</v>
      </c>
      <c r="C57" s="55" t="s">
        <v>651</v>
      </c>
      <c r="D57" s="49" t="s">
        <v>897</v>
      </c>
      <c r="E57" s="49">
        <v>450</v>
      </c>
      <c r="F57" s="57">
        <v>0.39</v>
      </c>
      <c r="G57" s="58"/>
      <c r="H57" s="60"/>
      <c r="I57" s="50">
        <v>26.33</v>
      </c>
      <c r="J57" s="61">
        <f>IF(ISNUMBER(I57),ROUND(F57*E57*I57,2),"")</f>
        <v>4620.92</v>
      </c>
      <c r="K57" s="62"/>
      <c r="L57" s="63"/>
    </row>
    <row r="58" spans="1:12" s="6" customFormat="1" x14ac:dyDescent="0.25">
      <c r="A58" s="59" t="s">
        <v>118</v>
      </c>
      <c r="B58" s="54" t="s">
        <v>119</v>
      </c>
      <c r="C58" s="55" t="s">
        <v>652</v>
      </c>
      <c r="D58" s="49" t="s">
        <v>897</v>
      </c>
      <c r="E58" s="49">
        <v>125</v>
      </c>
      <c r="F58" s="57">
        <v>0.39</v>
      </c>
      <c r="G58" s="58"/>
      <c r="H58" s="60"/>
      <c r="I58" s="50">
        <v>15.46</v>
      </c>
      <c r="J58" s="61">
        <f>IF(ISNUMBER(I58),ROUND(F58*E58*I58,2),"")</f>
        <v>753.68</v>
      </c>
      <c r="K58" s="62"/>
      <c r="L58" s="63"/>
    </row>
    <row r="59" spans="1:12" s="6" customFormat="1" x14ac:dyDescent="0.25">
      <c r="A59" s="59" t="s">
        <v>120</v>
      </c>
      <c r="B59" s="54" t="s">
        <v>121</v>
      </c>
      <c r="C59" s="55" t="s">
        <v>653</v>
      </c>
      <c r="D59" s="49" t="s">
        <v>904</v>
      </c>
      <c r="E59" s="49">
        <v>1000</v>
      </c>
      <c r="F59" s="57">
        <v>0.39</v>
      </c>
      <c r="G59" s="58"/>
      <c r="H59" s="60"/>
      <c r="I59" s="50">
        <v>1.0900000000000001</v>
      </c>
      <c r="J59" s="61">
        <f>IF(ISNUMBER(I59),ROUND(F59*E59*I59,2),"")</f>
        <v>425.1</v>
      </c>
      <c r="K59" s="62"/>
      <c r="L59" s="63"/>
    </row>
    <row r="60" spans="1:12" s="6" customFormat="1" x14ac:dyDescent="0.25">
      <c r="A60" s="59" t="s">
        <v>122</v>
      </c>
      <c r="B60" s="54" t="s">
        <v>123</v>
      </c>
      <c r="C60" s="55" t="s">
        <v>654</v>
      </c>
      <c r="D60" s="49" t="s">
        <v>904</v>
      </c>
      <c r="E60" s="49">
        <v>1000</v>
      </c>
      <c r="F60" s="57">
        <v>0.39</v>
      </c>
      <c r="G60" s="58"/>
      <c r="H60" s="60"/>
      <c r="I60" s="50">
        <v>1.04</v>
      </c>
      <c r="J60" s="61">
        <f>IF(ISNUMBER(I60),ROUND(F60*E60*I60,2),"")</f>
        <v>405.6</v>
      </c>
      <c r="K60" s="62"/>
      <c r="L60" s="63"/>
    </row>
    <row r="61" spans="1:12" s="6" customFormat="1" x14ac:dyDescent="0.25">
      <c r="A61" s="59" t="s">
        <v>124</v>
      </c>
      <c r="B61" s="54" t="s">
        <v>125</v>
      </c>
      <c r="C61" s="55" t="s">
        <v>655</v>
      </c>
      <c r="D61" s="49" t="s">
        <v>897</v>
      </c>
      <c r="E61" s="49">
        <v>250</v>
      </c>
      <c r="F61" s="57">
        <v>0.39</v>
      </c>
      <c r="G61" s="58"/>
      <c r="H61" s="60"/>
      <c r="I61" s="50">
        <v>15</v>
      </c>
      <c r="J61" s="61">
        <f>IF(ISNUMBER(I61),ROUND(F61*E61*I61,2),"")</f>
        <v>1462.5</v>
      </c>
      <c r="K61" s="62"/>
      <c r="L61" s="63"/>
    </row>
    <row r="62" spans="1:12" s="6" customFormat="1" x14ac:dyDescent="0.25">
      <c r="A62" s="59" t="s">
        <v>126</v>
      </c>
      <c r="B62" s="54" t="s">
        <v>127</v>
      </c>
      <c r="C62" s="55" t="s">
        <v>656</v>
      </c>
      <c r="D62" s="49" t="s">
        <v>904</v>
      </c>
      <c r="E62" s="49">
        <v>5000</v>
      </c>
      <c r="F62" s="57">
        <v>0.39</v>
      </c>
      <c r="G62" s="58"/>
      <c r="H62" s="60"/>
      <c r="I62" s="50">
        <v>2.8</v>
      </c>
      <c r="J62" s="61">
        <f>IF(ISNUMBER(I62),ROUND(F62*E62*I62,2),"")</f>
        <v>5460</v>
      </c>
      <c r="K62" s="62"/>
      <c r="L62" s="63"/>
    </row>
    <row r="63" spans="1:12" s="6" customFormat="1" x14ac:dyDescent="0.25">
      <c r="A63" s="59" t="s">
        <v>128</v>
      </c>
      <c r="B63" s="54" t="s">
        <v>129</v>
      </c>
      <c r="C63" s="55" t="s">
        <v>657</v>
      </c>
      <c r="D63" s="49" t="s">
        <v>897</v>
      </c>
      <c r="E63" s="49">
        <v>5000</v>
      </c>
      <c r="F63" s="57">
        <v>0.39</v>
      </c>
      <c r="G63" s="58"/>
      <c r="H63" s="60"/>
      <c r="I63" s="50">
        <v>2</v>
      </c>
      <c r="J63" s="61">
        <f>IF(ISNUMBER(I63),ROUND(F63*E63*I63,2),"")</f>
        <v>3900</v>
      </c>
      <c r="K63" s="62"/>
      <c r="L63" s="63"/>
    </row>
    <row r="64" spans="1:12" s="6" customFormat="1" x14ac:dyDescent="0.25">
      <c r="A64" s="59" t="s">
        <v>130</v>
      </c>
      <c r="B64" s="54" t="s">
        <v>131</v>
      </c>
      <c r="C64" s="55" t="s">
        <v>658</v>
      </c>
      <c r="D64" s="49" t="s">
        <v>897</v>
      </c>
      <c r="E64" s="49">
        <v>11250</v>
      </c>
      <c r="F64" s="57">
        <v>0.39</v>
      </c>
      <c r="G64" s="58"/>
      <c r="H64" s="60"/>
      <c r="I64" s="50">
        <v>0.24</v>
      </c>
      <c r="J64" s="61">
        <f>IF(ISNUMBER(I64),ROUND(F64*E64*I64,2),"")</f>
        <v>1053</v>
      </c>
      <c r="K64" s="62"/>
      <c r="L64" s="63"/>
    </row>
    <row r="65" spans="1:12" s="6" customFormat="1" x14ac:dyDescent="0.25">
      <c r="A65" s="59" t="s">
        <v>132</v>
      </c>
      <c r="B65" s="54" t="s">
        <v>133</v>
      </c>
      <c r="C65" s="55" t="s">
        <v>659</v>
      </c>
      <c r="D65" s="49" t="s">
        <v>897</v>
      </c>
      <c r="E65" s="49">
        <v>1750</v>
      </c>
      <c r="F65" s="57">
        <v>0.39</v>
      </c>
      <c r="G65" s="58"/>
      <c r="H65" s="60"/>
      <c r="I65" s="50">
        <v>17.831499999999998</v>
      </c>
      <c r="J65" s="61">
        <f>IF(ISNUMBER(I65),ROUND(F65*E65*I65,2),"")</f>
        <v>12170</v>
      </c>
      <c r="K65" s="62"/>
      <c r="L65" s="63"/>
    </row>
    <row r="66" spans="1:12" s="6" customFormat="1" x14ac:dyDescent="0.25">
      <c r="A66" s="59" t="s">
        <v>134</v>
      </c>
      <c r="B66" s="54" t="s">
        <v>135</v>
      </c>
      <c r="C66" s="55" t="s">
        <v>660</v>
      </c>
      <c r="D66" s="49" t="s">
        <v>897</v>
      </c>
      <c r="E66" s="49">
        <v>6250</v>
      </c>
      <c r="F66" s="57">
        <v>0.39</v>
      </c>
      <c r="G66" s="58"/>
      <c r="H66" s="60"/>
      <c r="I66" s="50">
        <v>4.18</v>
      </c>
      <c r="J66" s="61">
        <f>IF(ISNUMBER(I66),ROUND(F66*E66*I66,2),"")</f>
        <v>10188.75</v>
      </c>
      <c r="K66" s="62"/>
      <c r="L66" s="63"/>
    </row>
    <row r="67" spans="1:12" s="6" customFormat="1" x14ac:dyDescent="0.25">
      <c r="A67" s="59" t="s">
        <v>136</v>
      </c>
      <c r="B67" s="54" t="s">
        <v>137</v>
      </c>
      <c r="C67" s="55" t="s">
        <v>661</v>
      </c>
      <c r="D67" s="49" t="s">
        <v>897</v>
      </c>
      <c r="E67" s="49">
        <v>250</v>
      </c>
      <c r="F67" s="57">
        <v>0.39</v>
      </c>
      <c r="G67" s="58"/>
      <c r="H67" s="60"/>
      <c r="I67" s="50">
        <v>70.347499999999997</v>
      </c>
      <c r="J67" s="61">
        <f>IF(ISNUMBER(I67),ROUND(F67*E67*I67,2),"")</f>
        <v>6858.88</v>
      </c>
      <c r="K67" s="62"/>
      <c r="L67" s="63"/>
    </row>
    <row r="68" spans="1:12" s="6" customFormat="1" x14ac:dyDescent="0.25">
      <c r="A68" s="59" t="s">
        <v>138</v>
      </c>
      <c r="B68" s="54" t="s">
        <v>139</v>
      </c>
      <c r="C68" s="55" t="s">
        <v>662</v>
      </c>
      <c r="D68" s="49" t="s">
        <v>897</v>
      </c>
      <c r="E68" s="49">
        <v>350</v>
      </c>
      <c r="F68" s="57">
        <v>0.39</v>
      </c>
      <c r="G68" s="58"/>
      <c r="H68" s="60"/>
      <c r="I68" s="50">
        <v>91.427999999999997</v>
      </c>
      <c r="J68" s="61">
        <f>IF(ISNUMBER(I68),ROUND(F68*E68*I68,2),"")</f>
        <v>12479.92</v>
      </c>
      <c r="K68" s="62"/>
      <c r="L68" s="63"/>
    </row>
    <row r="69" spans="1:12" s="6" customFormat="1" x14ac:dyDescent="0.25">
      <c r="A69" s="59" t="s">
        <v>140</v>
      </c>
      <c r="B69" s="54" t="s">
        <v>141</v>
      </c>
      <c r="C69" s="55" t="s">
        <v>663</v>
      </c>
      <c r="D69" s="49" t="s">
        <v>897</v>
      </c>
      <c r="E69" s="49">
        <v>250</v>
      </c>
      <c r="F69" s="57">
        <v>0.39</v>
      </c>
      <c r="G69" s="58"/>
      <c r="H69" s="60"/>
      <c r="I69" s="50">
        <v>55.318499999999993</v>
      </c>
      <c r="J69" s="61">
        <f>IF(ISNUMBER(I69),ROUND(F69*E69*I69,2),"")</f>
        <v>5393.55</v>
      </c>
      <c r="K69" s="62"/>
      <c r="L69" s="63"/>
    </row>
    <row r="70" spans="1:12" s="6" customFormat="1" x14ac:dyDescent="0.25">
      <c r="A70" s="59" t="s">
        <v>142</v>
      </c>
      <c r="B70" s="54" t="s">
        <v>143</v>
      </c>
      <c r="C70" s="55" t="s">
        <v>664</v>
      </c>
      <c r="D70" s="49" t="s">
        <v>897</v>
      </c>
      <c r="E70" s="49">
        <v>200</v>
      </c>
      <c r="F70" s="57">
        <v>0.39</v>
      </c>
      <c r="G70" s="58"/>
      <c r="H70" s="60"/>
      <c r="I70" s="50">
        <v>40.241999999999997</v>
      </c>
      <c r="J70" s="61">
        <f>IF(ISNUMBER(I70),ROUND(F70*E70*I70,2),"")</f>
        <v>3138.88</v>
      </c>
      <c r="K70" s="62"/>
      <c r="L70" s="63"/>
    </row>
    <row r="71" spans="1:12" s="6" customFormat="1" x14ac:dyDescent="0.25">
      <c r="A71" s="59" t="s">
        <v>144</v>
      </c>
      <c r="B71" s="54" t="s">
        <v>145</v>
      </c>
      <c r="C71" s="55" t="s">
        <v>665</v>
      </c>
      <c r="D71" s="49" t="s">
        <v>897</v>
      </c>
      <c r="E71" s="49">
        <v>750</v>
      </c>
      <c r="F71" s="57">
        <v>0.39</v>
      </c>
      <c r="G71" s="58"/>
      <c r="H71" s="60"/>
      <c r="I71" s="50">
        <v>13.888999999999999</v>
      </c>
      <c r="J71" s="61">
        <f>IF(ISNUMBER(I71),ROUND(F71*E71*I71,2),"")</f>
        <v>4062.53</v>
      </c>
      <c r="K71" s="62"/>
      <c r="L71" s="63"/>
    </row>
    <row r="72" spans="1:12" s="6" customFormat="1" x14ac:dyDescent="0.25">
      <c r="A72" s="59" t="s">
        <v>146</v>
      </c>
      <c r="B72" s="54" t="s">
        <v>147</v>
      </c>
      <c r="C72" s="55" t="s">
        <v>666</v>
      </c>
      <c r="D72" s="49" t="s">
        <v>897</v>
      </c>
      <c r="E72" s="49">
        <v>750</v>
      </c>
      <c r="F72" s="57">
        <v>0.39</v>
      </c>
      <c r="G72" s="58"/>
      <c r="H72" s="60"/>
      <c r="I72" s="50">
        <v>13.888999999999999</v>
      </c>
      <c r="J72" s="61">
        <f>IF(ISNUMBER(I72),ROUND(F72*E72*I72,2),"")</f>
        <v>4062.53</v>
      </c>
      <c r="K72" s="62"/>
      <c r="L72" s="63"/>
    </row>
    <row r="73" spans="1:12" s="6" customFormat="1" x14ac:dyDescent="0.25">
      <c r="A73" s="59" t="s">
        <v>148</v>
      </c>
      <c r="B73" s="54" t="s">
        <v>149</v>
      </c>
      <c r="C73" s="55" t="s">
        <v>667</v>
      </c>
      <c r="D73" s="49" t="s">
        <v>897</v>
      </c>
      <c r="E73" s="49">
        <v>250</v>
      </c>
      <c r="F73" s="57">
        <v>0.39</v>
      </c>
      <c r="G73" s="58"/>
      <c r="H73" s="60"/>
      <c r="I73" s="50">
        <v>61.96</v>
      </c>
      <c r="J73" s="61">
        <f>IF(ISNUMBER(I73),ROUND(F73*E73*I73,2),"")</f>
        <v>6041.1</v>
      </c>
      <c r="K73" s="62"/>
      <c r="L73" s="63"/>
    </row>
    <row r="74" spans="1:12" s="6" customFormat="1" x14ac:dyDescent="0.25">
      <c r="A74" s="59" t="s">
        <v>150</v>
      </c>
      <c r="B74" s="54" t="s">
        <v>151</v>
      </c>
      <c r="C74" s="55" t="s">
        <v>668</v>
      </c>
      <c r="D74" s="49" t="s">
        <v>897</v>
      </c>
      <c r="E74" s="49">
        <v>362.5</v>
      </c>
      <c r="F74" s="57">
        <v>0.39</v>
      </c>
      <c r="G74" s="58"/>
      <c r="H74" s="60"/>
      <c r="I74" s="50">
        <v>1500</v>
      </c>
      <c r="J74" s="61">
        <f>IF(ISNUMBER(I74),ROUND(F74*E74*I74,2),"")</f>
        <v>212062.5</v>
      </c>
      <c r="K74" s="62"/>
      <c r="L74" s="63"/>
    </row>
    <row r="75" spans="1:12" s="6" customFormat="1" x14ac:dyDescent="0.25">
      <c r="A75" s="59" t="s">
        <v>152</v>
      </c>
      <c r="B75" s="54" t="s">
        <v>153</v>
      </c>
      <c r="C75" s="55" t="s">
        <v>669</v>
      </c>
      <c r="D75" s="49" t="s">
        <v>897</v>
      </c>
      <c r="E75" s="49">
        <v>400</v>
      </c>
      <c r="F75" s="57">
        <v>0.39</v>
      </c>
      <c r="G75" s="58"/>
      <c r="H75" s="60"/>
      <c r="I75" s="50">
        <v>150.96</v>
      </c>
      <c r="J75" s="61">
        <f>IF(ISNUMBER(I75),ROUND(F75*E75*I75,2),"")</f>
        <v>23549.759999999998</v>
      </c>
      <c r="K75" s="62"/>
      <c r="L75" s="63"/>
    </row>
    <row r="76" spans="1:12" s="6" customFormat="1" x14ac:dyDescent="0.25">
      <c r="A76" s="59" t="s">
        <v>154</v>
      </c>
      <c r="B76" s="54" t="s">
        <v>155</v>
      </c>
      <c r="C76" s="55" t="s">
        <v>670</v>
      </c>
      <c r="D76" s="49" t="s">
        <v>897</v>
      </c>
      <c r="E76" s="49">
        <v>1000</v>
      </c>
      <c r="F76" s="57">
        <v>0.39</v>
      </c>
      <c r="G76" s="58"/>
      <c r="H76" s="60"/>
      <c r="I76" s="50">
        <v>13.86</v>
      </c>
      <c r="J76" s="61">
        <f>IF(ISNUMBER(I76),ROUND(F76*E76*I76,2),"")</f>
        <v>5405.4</v>
      </c>
      <c r="K76" s="62"/>
      <c r="L76" s="63"/>
    </row>
    <row r="77" spans="1:12" s="6" customFormat="1" x14ac:dyDescent="0.25">
      <c r="A77" s="59" t="s">
        <v>156</v>
      </c>
      <c r="B77" s="54" t="s">
        <v>157</v>
      </c>
      <c r="C77" s="55" t="s">
        <v>671</v>
      </c>
      <c r="D77" s="49" t="s">
        <v>897</v>
      </c>
      <c r="E77" s="49">
        <v>375</v>
      </c>
      <c r="F77" s="57">
        <v>0.39</v>
      </c>
      <c r="G77" s="58"/>
      <c r="H77" s="60"/>
      <c r="I77" s="50">
        <v>18.72</v>
      </c>
      <c r="J77" s="61">
        <f>IF(ISNUMBER(I77),ROUND(F77*E77*I77,2),"")</f>
        <v>2737.8</v>
      </c>
      <c r="K77" s="62"/>
      <c r="L77" s="63"/>
    </row>
    <row r="78" spans="1:12" s="6" customFormat="1" x14ac:dyDescent="0.25">
      <c r="A78" s="59" t="s">
        <v>158</v>
      </c>
      <c r="B78" s="54" t="s">
        <v>159</v>
      </c>
      <c r="C78" s="55" t="s">
        <v>672</v>
      </c>
      <c r="D78" s="49" t="s">
        <v>897</v>
      </c>
      <c r="E78" s="49">
        <v>1125</v>
      </c>
      <c r="F78" s="57">
        <v>0.39</v>
      </c>
      <c r="G78" s="58"/>
      <c r="H78" s="60"/>
      <c r="I78" s="50">
        <v>9.41</v>
      </c>
      <c r="J78" s="61">
        <f>IF(ISNUMBER(I78),ROUND(F78*E78*I78,2),"")</f>
        <v>4128.6400000000003</v>
      </c>
      <c r="K78" s="62"/>
      <c r="L78" s="63"/>
    </row>
    <row r="79" spans="1:12" s="6" customFormat="1" x14ac:dyDescent="0.25">
      <c r="A79" s="59" t="s">
        <v>160</v>
      </c>
      <c r="B79" s="54" t="s">
        <v>161</v>
      </c>
      <c r="C79" s="55" t="s">
        <v>673</v>
      </c>
      <c r="D79" s="49" t="s">
        <v>897</v>
      </c>
      <c r="E79" s="49">
        <v>1125</v>
      </c>
      <c r="F79" s="57">
        <v>0.39</v>
      </c>
      <c r="G79" s="58"/>
      <c r="H79" s="60"/>
      <c r="I79" s="50">
        <v>7.5</v>
      </c>
      <c r="J79" s="61">
        <f>IF(ISNUMBER(I79),ROUND(F79*E79*I79,2),"")</f>
        <v>3290.63</v>
      </c>
      <c r="K79" s="62"/>
      <c r="L79" s="63"/>
    </row>
    <row r="80" spans="1:12" s="6" customFormat="1" x14ac:dyDescent="0.25">
      <c r="A80" s="59" t="s">
        <v>162</v>
      </c>
      <c r="B80" s="54" t="s">
        <v>163</v>
      </c>
      <c r="C80" s="55" t="s">
        <v>674</v>
      </c>
      <c r="D80" s="49" t="s">
        <v>898</v>
      </c>
      <c r="E80" s="49">
        <v>2500</v>
      </c>
      <c r="F80" s="57">
        <v>0.39</v>
      </c>
      <c r="G80" s="58"/>
      <c r="H80" s="60"/>
      <c r="I80" s="50">
        <v>11.99</v>
      </c>
      <c r="J80" s="61">
        <f>IF(ISNUMBER(I80),ROUND(F80*E80*I80,2),"")</f>
        <v>11690.25</v>
      </c>
      <c r="K80" s="62"/>
      <c r="L80" s="63"/>
    </row>
    <row r="81" spans="1:12" s="6" customFormat="1" x14ac:dyDescent="0.25">
      <c r="A81" s="59" t="s">
        <v>164</v>
      </c>
      <c r="B81" s="54" t="s">
        <v>165</v>
      </c>
      <c r="C81" s="55" t="s">
        <v>675</v>
      </c>
      <c r="D81" s="49" t="s">
        <v>898</v>
      </c>
      <c r="E81" s="49">
        <v>2500</v>
      </c>
      <c r="F81" s="57">
        <v>0.39</v>
      </c>
      <c r="G81" s="58"/>
      <c r="H81" s="60"/>
      <c r="I81" s="50">
        <v>12.46</v>
      </c>
      <c r="J81" s="61">
        <f>IF(ISNUMBER(I81),ROUND(F81*E81*I81,2),"")</f>
        <v>12148.5</v>
      </c>
      <c r="K81" s="62"/>
      <c r="L81" s="63"/>
    </row>
    <row r="82" spans="1:12" s="6" customFormat="1" x14ac:dyDescent="0.25">
      <c r="A82" s="59" t="s">
        <v>166</v>
      </c>
      <c r="B82" s="54" t="s">
        <v>167</v>
      </c>
      <c r="C82" s="55" t="s">
        <v>676</v>
      </c>
      <c r="D82" s="49" t="s">
        <v>898</v>
      </c>
      <c r="E82" s="49">
        <v>2500</v>
      </c>
      <c r="F82" s="57">
        <v>0.39</v>
      </c>
      <c r="G82" s="58"/>
      <c r="H82" s="60"/>
      <c r="I82" s="50">
        <v>18.190000000000001</v>
      </c>
      <c r="J82" s="61">
        <f>IF(ISNUMBER(I82),ROUND(F82*E82*I82,2),"")</f>
        <v>17735.25</v>
      </c>
      <c r="K82" s="62"/>
      <c r="L82" s="63"/>
    </row>
    <row r="83" spans="1:12" s="6" customFormat="1" x14ac:dyDescent="0.25">
      <c r="A83" s="59" t="s">
        <v>168</v>
      </c>
      <c r="B83" s="54" t="s">
        <v>169</v>
      </c>
      <c r="C83" s="55" t="s">
        <v>677</v>
      </c>
      <c r="D83" s="49" t="s">
        <v>898</v>
      </c>
      <c r="E83" s="49">
        <v>2500</v>
      </c>
      <c r="F83" s="57">
        <v>0.39</v>
      </c>
      <c r="G83" s="58"/>
      <c r="H83" s="60"/>
      <c r="I83" s="50">
        <v>16</v>
      </c>
      <c r="J83" s="61">
        <f>IF(ISNUMBER(I83),ROUND(F83*E83*I83,2),"")</f>
        <v>15600</v>
      </c>
      <c r="K83" s="62"/>
      <c r="L83" s="63"/>
    </row>
    <row r="84" spans="1:12" s="6" customFormat="1" x14ac:dyDescent="0.25">
      <c r="A84" s="59" t="s">
        <v>170</v>
      </c>
      <c r="B84" s="54" t="s">
        <v>171</v>
      </c>
      <c r="C84" s="55" t="s">
        <v>678</v>
      </c>
      <c r="D84" s="49" t="s">
        <v>898</v>
      </c>
      <c r="E84" s="49">
        <v>2500</v>
      </c>
      <c r="F84" s="57">
        <v>0.39</v>
      </c>
      <c r="G84" s="58"/>
      <c r="H84" s="60"/>
      <c r="I84" s="50">
        <v>12.17</v>
      </c>
      <c r="J84" s="61">
        <f>IF(ISNUMBER(I84),ROUND(F84*E84*I84,2),"")</f>
        <v>11865.75</v>
      </c>
      <c r="K84" s="62"/>
      <c r="L84" s="63"/>
    </row>
    <row r="85" spans="1:12" s="6" customFormat="1" x14ac:dyDescent="0.25">
      <c r="A85" s="59" t="s">
        <v>172</v>
      </c>
      <c r="B85" s="54" t="s">
        <v>173</v>
      </c>
      <c r="C85" s="55" t="s">
        <v>679</v>
      </c>
      <c r="D85" s="49" t="s">
        <v>898</v>
      </c>
      <c r="E85" s="49">
        <v>3750</v>
      </c>
      <c r="F85" s="57">
        <v>0.39</v>
      </c>
      <c r="G85" s="58"/>
      <c r="H85" s="60"/>
      <c r="I85" s="50">
        <v>23.17</v>
      </c>
      <c r="J85" s="61">
        <f>IF(ISNUMBER(I85),ROUND(F85*E85*I85,2),"")</f>
        <v>33886.129999999997</v>
      </c>
      <c r="K85" s="62"/>
      <c r="L85" s="63"/>
    </row>
    <row r="86" spans="1:12" s="6" customFormat="1" x14ac:dyDescent="0.25">
      <c r="A86" s="59" t="s">
        <v>174</v>
      </c>
      <c r="B86" s="54" t="s">
        <v>175</v>
      </c>
      <c r="C86" s="55" t="s">
        <v>680</v>
      </c>
      <c r="D86" s="49" t="s">
        <v>897</v>
      </c>
      <c r="E86" s="49">
        <v>450</v>
      </c>
      <c r="F86" s="57">
        <v>0.39</v>
      </c>
      <c r="G86" s="58"/>
      <c r="H86" s="60"/>
      <c r="I86" s="50">
        <v>0.56999999999999995</v>
      </c>
      <c r="J86" s="61">
        <f>IF(ISNUMBER(I86),ROUND(F86*E86*I86,2),"")</f>
        <v>100.04</v>
      </c>
      <c r="K86" s="62"/>
      <c r="L86" s="63"/>
    </row>
    <row r="87" spans="1:12" s="6" customFormat="1" x14ac:dyDescent="0.25">
      <c r="A87" s="59" t="s">
        <v>176</v>
      </c>
      <c r="B87" s="54" t="s">
        <v>177</v>
      </c>
      <c r="C87" s="55" t="s">
        <v>681</v>
      </c>
      <c r="D87" s="49" t="s">
        <v>897</v>
      </c>
      <c r="E87" s="49">
        <v>500</v>
      </c>
      <c r="F87" s="57">
        <v>0.39</v>
      </c>
      <c r="G87" s="58"/>
      <c r="H87" s="60"/>
      <c r="I87" s="50">
        <v>0.55000000000000004</v>
      </c>
      <c r="J87" s="61">
        <f>IF(ISNUMBER(I87),ROUND(F87*E87*I87,2),"")</f>
        <v>107.25</v>
      </c>
      <c r="K87" s="62"/>
      <c r="L87" s="63"/>
    </row>
    <row r="88" spans="1:12" s="6" customFormat="1" x14ac:dyDescent="0.25">
      <c r="A88" s="59" t="s">
        <v>178</v>
      </c>
      <c r="B88" s="54" t="s">
        <v>179</v>
      </c>
      <c r="C88" s="55" t="s">
        <v>682</v>
      </c>
      <c r="D88" s="49" t="s">
        <v>897</v>
      </c>
      <c r="E88" s="49">
        <v>1000</v>
      </c>
      <c r="F88" s="57">
        <v>0.39</v>
      </c>
      <c r="G88" s="58"/>
      <c r="H88" s="60"/>
      <c r="I88" s="50">
        <v>1.1499999999999999</v>
      </c>
      <c r="J88" s="61">
        <f>IF(ISNUMBER(I88),ROUND(F88*E88*I88,2),"")</f>
        <v>448.5</v>
      </c>
      <c r="K88" s="62"/>
      <c r="L88" s="63"/>
    </row>
    <row r="89" spans="1:12" s="6" customFormat="1" x14ac:dyDescent="0.25">
      <c r="A89" s="59" t="s">
        <v>180</v>
      </c>
      <c r="B89" s="54" t="s">
        <v>181</v>
      </c>
      <c r="C89" s="55" t="s">
        <v>683</v>
      </c>
      <c r="D89" s="49" t="s">
        <v>897</v>
      </c>
      <c r="E89" s="49">
        <v>1000</v>
      </c>
      <c r="F89" s="57">
        <v>0.39</v>
      </c>
      <c r="G89" s="58"/>
      <c r="H89" s="60"/>
      <c r="I89" s="50">
        <v>1</v>
      </c>
      <c r="J89" s="61">
        <f>IF(ISNUMBER(I89),ROUND(F89*E89*I89,2),"")</f>
        <v>390</v>
      </c>
      <c r="K89" s="62"/>
      <c r="L89" s="63"/>
    </row>
    <row r="90" spans="1:12" s="6" customFormat="1" x14ac:dyDescent="0.25">
      <c r="A90" s="59" t="s">
        <v>182</v>
      </c>
      <c r="B90" s="54" t="s">
        <v>183</v>
      </c>
      <c r="C90" s="55" t="s">
        <v>684</v>
      </c>
      <c r="D90" s="49" t="s">
        <v>897</v>
      </c>
      <c r="E90" s="49">
        <v>1250</v>
      </c>
      <c r="F90" s="57">
        <v>0.39</v>
      </c>
      <c r="G90" s="58"/>
      <c r="H90" s="60"/>
      <c r="I90" s="50">
        <v>2.8</v>
      </c>
      <c r="J90" s="61">
        <f>IF(ISNUMBER(I90),ROUND(F90*E90*I90,2),"")</f>
        <v>1365</v>
      </c>
      <c r="K90" s="62"/>
      <c r="L90" s="63"/>
    </row>
    <row r="91" spans="1:12" s="6" customFormat="1" x14ac:dyDescent="0.25">
      <c r="A91" s="59" t="s">
        <v>184</v>
      </c>
      <c r="B91" s="54" t="s">
        <v>185</v>
      </c>
      <c r="C91" s="55" t="s">
        <v>685</v>
      </c>
      <c r="D91" s="49" t="s">
        <v>897</v>
      </c>
      <c r="E91" s="49">
        <v>3750</v>
      </c>
      <c r="F91" s="57">
        <v>0.39</v>
      </c>
      <c r="G91" s="58"/>
      <c r="H91" s="60"/>
      <c r="I91" s="50">
        <v>4.97</v>
      </c>
      <c r="J91" s="61">
        <f>IF(ISNUMBER(I91),ROUND(F91*E91*I91,2),"")</f>
        <v>7268.63</v>
      </c>
      <c r="K91" s="62"/>
      <c r="L91" s="63"/>
    </row>
    <row r="92" spans="1:12" s="6" customFormat="1" x14ac:dyDescent="0.25">
      <c r="A92" s="59" t="s">
        <v>186</v>
      </c>
      <c r="B92" s="54" t="s">
        <v>187</v>
      </c>
      <c r="C92" s="55" t="s">
        <v>686</v>
      </c>
      <c r="D92" s="49" t="s">
        <v>897</v>
      </c>
      <c r="E92" s="49">
        <v>375</v>
      </c>
      <c r="F92" s="57">
        <v>0.39</v>
      </c>
      <c r="G92" s="58"/>
      <c r="H92" s="60"/>
      <c r="I92" s="50">
        <v>18.53</v>
      </c>
      <c r="J92" s="61">
        <f>IF(ISNUMBER(I92),ROUND(F92*E92*I92,2),"")</f>
        <v>2710.01</v>
      </c>
      <c r="K92" s="62"/>
      <c r="L92" s="63"/>
    </row>
    <row r="93" spans="1:12" s="6" customFormat="1" x14ac:dyDescent="0.25">
      <c r="A93" s="59" t="s">
        <v>188</v>
      </c>
      <c r="B93" s="54" t="s">
        <v>189</v>
      </c>
      <c r="C93" s="55" t="s">
        <v>687</v>
      </c>
      <c r="D93" s="49" t="s">
        <v>897</v>
      </c>
      <c r="E93" s="49">
        <v>500</v>
      </c>
      <c r="F93" s="57">
        <v>0.39</v>
      </c>
      <c r="G93" s="58"/>
      <c r="H93" s="60"/>
      <c r="I93" s="50">
        <v>11.45</v>
      </c>
      <c r="J93" s="61">
        <f>IF(ISNUMBER(I93),ROUND(F93*E93*I93,2),"")</f>
        <v>2232.75</v>
      </c>
      <c r="K93" s="62"/>
      <c r="L93" s="63"/>
    </row>
    <row r="94" spans="1:12" s="6" customFormat="1" x14ac:dyDescent="0.25">
      <c r="A94" s="59" t="s">
        <v>190</v>
      </c>
      <c r="B94" s="54" t="s">
        <v>191</v>
      </c>
      <c r="C94" s="55" t="s">
        <v>688</v>
      </c>
      <c r="D94" s="49" t="s">
        <v>897</v>
      </c>
      <c r="E94" s="49">
        <v>1500</v>
      </c>
      <c r="F94" s="57">
        <v>0.39</v>
      </c>
      <c r="G94" s="58"/>
      <c r="H94" s="60"/>
      <c r="I94" s="50">
        <v>17.821999999999999</v>
      </c>
      <c r="J94" s="61">
        <f>IF(ISNUMBER(I94),ROUND(F94*E94*I94,2),"")</f>
        <v>10425.870000000001</v>
      </c>
      <c r="K94" s="62"/>
      <c r="L94" s="63"/>
    </row>
    <row r="95" spans="1:12" s="6" customFormat="1" x14ac:dyDescent="0.25">
      <c r="A95" s="59" t="s">
        <v>192</v>
      </c>
      <c r="B95" s="54" t="s">
        <v>193</v>
      </c>
      <c r="C95" s="55" t="s">
        <v>689</v>
      </c>
      <c r="D95" s="49" t="s">
        <v>897</v>
      </c>
      <c r="E95" s="49">
        <v>1500</v>
      </c>
      <c r="F95" s="57">
        <v>0.39</v>
      </c>
      <c r="G95" s="58"/>
      <c r="H95" s="60"/>
      <c r="I95" s="50">
        <v>20.440000000000001</v>
      </c>
      <c r="J95" s="61">
        <f>IF(ISNUMBER(I95),ROUND(F95*E95*I95,2),"")</f>
        <v>11957.4</v>
      </c>
      <c r="K95" s="62"/>
      <c r="L95" s="63"/>
    </row>
    <row r="96" spans="1:12" s="6" customFormat="1" x14ac:dyDescent="0.25">
      <c r="A96" s="59" t="s">
        <v>194</v>
      </c>
      <c r="B96" s="54" t="s">
        <v>195</v>
      </c>
      <c r="C96" s="55" t="s">
        <v>690</v>
      </c>
      <c r="D96" s="49" t="s">
        <v>897</v>
      </c>
      <c r="E96" s="49">
        <v>1500</v>
      </c>
      <c r="F96" s="57">
        <v>0.39</v>
      </c>
      <c r="G96" s="58"/>
      <c r="H96" s="60"/>
      <c r="I96" s="50">
        <v>16.05</v>
      </c>
      <c r="J96" s="61">
        <f>IF(ISNUMBER(I96),ROUND(F96*E96*I96,2),"")</f>
        <v>9389.25</v>
      </c>
      <c r="K96" s="62"/>
      <c r="L96" s="63"/>
    </row>
    <row r="97" spans="1:12" s="6" customFormat="1" x14ac:dyDescent="0.25">
      <c r="A97" s="59" t="s">
        <v>196</v>
      </c>
      <c r="B97" s="54" t="s">
        <v>197</v>
      </c>
      <c r="C97" s="55" t="s">
        <v>691</v>
      </c>
      <c r="D97" s="49" t="s">
        <v>897</v>
      </c>
      <c r="E97" s="49">
        <v>1500</v>
      </c>
      <c r="F97" s="57">
        <v>0.39</v>
      </c>
      <c r="G97" s="58"/>
      <c r="H97" s="60"/>
      <c r="I97" s="50">
        <v>3.21</v>
      </c>
      <c r="J97" s="61">
        <f>IF(ISNUMBER(I97),ROUND(F97*E97*I97,2),"")</f>
        <v>1877.85</v>
      </c>
      <c r="K97" s="62"/>
      <c r="L97" s="63"/>
    </row>
    <row r="98" spans="1:12" s="6" customFormat="1" x14ac:dyDescent="0.25">
      <c r="A98" s="59" t="s">
        <v>198</v>
      </c>
      <c r="B98" s="54" t="s">
        <v>199</v>
      </c>
      <c r="C98" s="55" t="s">
        <v>692</v>
      </c>
      <c r="D98" s="49" t="s">
        <v>897</v>
      </c>
      <c r="E98" s="49">
        <v>250</v>
      </c>
      <c r="F98" s="57">
        <v>0.39</v>
      </c>
      <c r="G98" s="58"/>
      <c r="H98" s="60"/>
      <c r="I98" s="50">
        <v>20.94</v>
      </c>
      <c r="J98" s="61">
        <f>IF(ISNUMBER(I98),ROUND(F98*E98*I98,2),"")</f>
        <v>2041.65</v>
      </c>
      <c r="K98" s="62"/>
      <c r="L98" s="63"/>
    </row>
    <row r="99" spans="1:12" s="6" customFormat="1" x14ac:dyDescent="0.25">
      <c r="A99" s="59" t="s">
        <v>200</v>
      </c>
      <c r="B99" s="54" t="s">
        <v>201</v>
      </c>
      <c r="C99" s="55" t="s">
        <v>693</v>
      </c>
      <c r="D99" s="49" t="s">
        <v>897</v>
      </c>
      <c r="E99" s="49">
        <v>250</v>
      </c>
      <c r="F99" s="57">
        <v>0.39</v>
      </c>
      <c r="G99" s="58"/>
      <c r="H99" s="60"/>
      <c r="I99" s="50">
        <v>22.3</v>
      </c>
      <c r="J99" s="61">
        <f>IF(ISNUMBER(I99),ROUND(F99*E99*I99,2),"")</f>
        <v>2174.25</v>
      </c>
      <c r="K99" s="62"/>
      <c r="L99" s="63"/>
    </row>
    <row r="100" spans="1:12" s="6" customFormat="1" x14ac:dyDescent="0.25">
      <c r="A100" s="59" t="s">
        <v>202</v>
      </c>
      <c r="B100" s="54" t="s">
        <v>203</v>
      </c>
      <c r="C100" s="55" t="s">
        <v>694</v>
      </c>
      <c r="D100" s="49" t="s">
        <v>897</v>
      </c>
      <c r="E100" s="49">
        <v>250</v>
      </c>
      <c r="F100" s="57">
        <v>0.39</v>
      </c>
      <c r="G100" s="58"/>
      <c r="H100" s="60"/>
      <c r="I100" s="50">
        <v>23.32</v>
      </c>
      <c r="J100" s="61">
        <f>IF(ISNUMBER(I100),ROUND(F100*E100*I100,2),"")</f>
        <v>2273.6999999999998</v>
      </c>
      <c r="K100" s="62"/>
      <c r="L100" s="63"/>
    </row>
    <row r="101" spans="1:12" s="6" customFormat="1" x14ac:dyDescent="0.25">
      <c r="A101" s="59" t="s">
        <v>204</v>
      </c>
      <c r="B101" s="54" t="s">
        <v>205</v>
      </c>
      <c r="C101" s="55" t="s">
        <v>695</v>
      </c>
      <c r="D101" s="49" t="s">
        <v>897</v>
      </c>
      <c r="E101" s="49">
        <v>125</v>
      </c>
      <c r="F101" s="57">
        <v>0.39</v>
      </c>
      <c r="G101" s="58"/>
      <c r="H101" s="60"/>
      <c r="I101" s="50">
        <v>12.17</v>
      </c>
      <c r="J101" s="61">
        <f>IF(ISNUMBER(I101),ROUND(F101*E101*I101,2),"")</f>
        <v>593.29</v>
      </c>
      <c r="K101" s="62"/>
      <c r="L101" s="63"/>
    </row>
    <row r="102" spans="1:12" s="6" customFormat="1" x14ac:dyDescent="0.25">
      <c r="A102" s="59" t="s">
        <v>206</v>
      </c>
      <c r="B102" s="54" t="s">
        <v>207</v>
      </c>
      <c r="C102" s="55" t="s">
        <v>696</v>
      </c>
      <c r="D102" s="49" t="s">
        <v>897</v>
      </c>
      <c r="E102" s="49">
        <v>125</v>
      </c>
      <c r="F102" s="57">
        <v>0.39</v>
      </c>
      <c r="G102" s="58"/>
      <c r="H102" s="60"/>
      <c r="I102" s="50">
        <v>9.6999999999999993</v>
      </c>
      <c r="J102" s="61">
        <f>IF(ISNUMBER(I102),ROUND(F102*E102*I102,2),"")</f>
        <v>472.88</v>
      </c>
      <c r="K102" s="62"/>
      <c r="L102" s="63"/>
    </row>
    <row r="103" spans="1:12" s="6" customFormat="1" x14ac:dyDescent="0.25">
      <c r="A103" s="59" t="s">
        <v>208</v>
      </c>
      <c r="B103" s="54" t="s">
        <v>209</v>
      </c>
      <c r="C103" s="55" t="s">
        <v>697</v>
      </c>
      <c r="D103" s="49" t="s">
        <v>897</v>
      </c>
      <c r="E103" s="49">
        <v>125</v>
      </c>
      <c r="F103" s="57">
        <v>0.39</v>
      </c>
      <c r="G103" s="58"/>
      <c r="H103" s="60"/>
      <c r="I103" s="50">
        <v>7.41</v>
      </c>
      <c r="J103" s="61">
        <f>IF(ISNUMBER(I103),ROUND(F103*E103*I103,2),"")</f>
        <v>361.24</v>
      </c>
      <c r="K103" s="62"/>
      <c r="L103" s="63"/>
    </row>
    <row r="104" spans="1:12" s="6" customFormat="1" x14ac:dyDescent="0.25">
      <c r="A104" s="59" t="s">
        <v>210</v>
      </c>
      <c r="B104" s="54" t="s">
        <v>211</v>
      </c>
      <c r="C104" s="55" t="s">
        <v>698</v>
      </c>
      <c r="D104" s="49" t="s">
        <v>897</v>
      </c>
      <c r="E104" s="49">
        <v>125</v>
      </c>
      <c r="F104" s="57">
        <v>0.39</v>
      </c>
      <c r="G104" s="58"/>
      <c r="H104" s="60"/>
      <c r="I104" s="50">
        <v>29.64</v>
      </c>
      <c r="J104" s="61">
        <f>IF(ISNUMBER(I104),ROUND(F104*E104*I104,2),"")</f>
        <v>1444.95</v>
      </c>
      <c r="K104" s="62"/>
      <c r="L104" s="63"/>
    </row>
    <row r="105" spans="1:12" s="6" customFormat="1" x14ac:dyDescent="0.25">
      <c r="A105" s="59" t="s">
        <v>212</v>
      </c>
      <c r="B105" s="54" t="s">
        <v>213</v>
      </c>
      <c r="C105" s="55" t="s">
        <v>699</v>
      </c>
      <c r="D105" s="49" t="s">
        <v>897</v>
      </c>
      <c r="E105" s="49">
        <v>125</v>
      </c>
      <c r="F105" s="57">
        <v>0.39</v>
      </c>
      <c r="G105" s="58"/>
      <c r="H105" s="60"/>
      <c r="I105" s="50">
        <v>11.45</v>
      </c>
      <c r="J105" s="61">
        <f>IF(ISNUMBER(I105),ROUND(F105*E105*I105,2),"")</f>
        <v>558.19000000000005</v>
      </c>
      <c r="K105" s="62"/>
      <c r="L105" s="63"/>
    </row>
    <row r="106" spans="1:12" s="6" customFormat="1" x14ac:dyDescent="0.25">
      <c r="A106" s="59" t="s">
        <v>214</v>
      </c>
      <c r="B106" s="54" t="s">
        <v>215</v>
      </c>
      <c r="C106" s="55" t="s">
        <v>700</v>
      </c>
      <c r="D106" s="49" t="s">
        <v>897</v>
      </c>
      <c r="E106" s="49">
        <v>125</v>
      </c>
      <c r="F106" s="57">
        <v>0.39</v>
      </c>
      <c r="G106" s="58"/>
      <c r="H106" s="60"/>
      <c r="I106" s="50">
        <v>15.59</v>
      </c>
      <c r="J106" s="61">
        <f>IF(ISNUMBER(I106),ROUND(F106*E106*I106,2),"")</f>
        <v>760.01</v>
      </c>
      <c r="K106" s="62"/>
      <c r="L106" s="63"/>
    </row>
    <row r="107" spans="1:12" s="6" customFormat="1" x14ac:dyDescent="0.25">
      <c r="A107" s="59" t="s">
        <v>216</v>
      </c>
      <c r="B107" s="54" t="s">
        <v>217</v>
      </c>
      <c r="C107" s="55" t="s">
        <v>701</v>
      </c>
      <c r="D107" s="49" t="s">
        <v>897</v>
      </c>
      <c r="E107" s="49">
        <v>150</v>
      </c>
      <c r="F107" s="57">
        <v>0.39</v>
      </c>
      <c r="G107" s="58"/>
      <c r="H107" s="60"/>
      <c r="I107" s="50">
        <v>34.9</v>
      </c>
      <c r="J107" s="61">
        <f>IF(ISNUMBER(I107),ROUND(F107*E107*I107,2),"")</f>
        <v>2041.65</v>
      </c>
      <c r="K107" s="62"/>
      <c r="L107" s="63"/>
    </row>
    <row r="108" spans="1:12" s="6" customFormat="1" x14ac:dyDescent="0.25">
      <c r="A108" s="59" t="s">
        <v>218</v>
      </c>
      <c r="B108" s="54" t="s">
        <v>219</v>
      </c>
      <c r="C108" s="55" t="s">
        <v>702</v>
      </c>
      <c r="D108" s="49" t="s">
        <v>897</v>
      </c>
      <c r="E108" s="49">
        <v>150</v>
      </c>
      <c r="F108" s="57">
        <v>0.39</v>
      </c>
      <c r="G108" s="58"/>
      <c r="H108" s="60"/>
      <c r="I108" s="50">
        <v>25.79</v>
      </c>
      <c r="J108" s="61">
        <f>IF(ISNUMBER(I108),ROUND(F108*E108*I108,2),"")</f>
        <v>1508.72</v>
      </c>
      <c r="K108" s="62"/>
      <c r="L108" s="63"/>
    </row>
    <row r="109" spans="1:12" s="6" customFormat="1" x14ac:dyDescent="0.25">
      <c r="A109" s="59" t="s">
        <v>220</v>
      </c>
      <c r="B109" s="54" t="s">
        <v>221</v>
      </c>
      <c r="C109" s="55" t="s">
        <v>703</v>
      </c>
      <c r="D109" s="49" t="s">
        <v>897</v>
      </c>
      <c r="E109" s="49">
        <v>75</v>
      </c>
      <c r="F109" s="57">
        <v>0.39</v>
      </c>
      <c r="G109" s="58"/>
      <c r="H109" s="60"/>
      <c r="I109" s="50">
        <v>95.42</v>
      </c>
      <c r="J109" s="61">
        <f>IF(ISNUMBER(I109),ROUND(F109*E109*I109,2),"")</f>
        <v>2791.04</v>
      </c>
      <c r="K109" s="62"/>
      <c r="L109" s="63"/>
    </row>
    <row r="110" spans="1:12" s="6" customFormat="1" x14ac:dyDescent="0.25">
      <c r="A110" s="59" t="s">
        <v>222</v>
      </c>
      <c r="B110" s="54" t="s">
        <v>223</v>
      </c>
      <c r="C110" s="55" t="s">
        <v>704</v>
      </c>
      <c r="D110" s="49" t="s">
        <v>897</v>
      </c>
      <c r="E110" s="49">
        <v>50</v>
      </c>
      <c r="F110" s="57">
        <v>0.39</v>
      </c>
      <c r="G110" s="58"/>
      <c r="H110" s="60"/>
      <c r="I110" s="50">
        <v>24.99</v>
      </c>
      <c r="J110" s="61">
        <f>IF(ISNUMBER(I110),ROUND(F110*E110*I110,2),"")</f>
        <v>487.31</v>
      </c>
      <c r="K110" s="62"/>
      <c r="L110" s="63"/>
    </row>
    <row r="111" spans="1:12" s="6" customFormat="1" x14ac:dyDescent="0.25">
      <c r="A111" s="59" t="s">
        <v>224</v>
      </c>
      <c r="B111" s="54" t="s">
        <v>225</v>
      </c>
      <c r="C111" s="55" t="s">
        <v>705</v>
      </c>
      <c r="D111" s="49" t="s">
        <v>897</v>
      </c>
      <c r="E111" s="49">
        <v>375</v>
      </c>
      <c r="F111" s="57">
        <v>0.39</v>
      </c>
      <c r="G111" s="58"/>
      <c r="H111" s="60"/>
      <c r="I111" s="50">
        <v>19.3</v>
      </c>
      <c r="J111" s="61">
        <f>IF(ISNUMBER(I111),ROUND(F111*E111*I111,2),"")</f>
        <v>2822.63</v>
      </c>
      <c r="K111" s="62"/>
      <c r="L111" s="63"/>
    </row>
    <row r="112" spans="1:12" s="6" customFormat="1" x14ac:dyDescent="0.25">
      <c r="A112" s="59" t="s">
        <v>226</v>
      </c>
      <c r="B112" s="54" t="s">
        <v>227</v>
      </c>
      <c r="C112" s="55" t="s">
        <v>706</v>
      </c>
      <c r="D112" s="49" t="s">
        <v>897</v>
      </c>
      <c r="E112" s="49">
        <v>500</v>
      </c>
      <c r="F112" s="57">
        <v>0.39</v>
      </c>
      <c r="G112" s="58"/>
      <c r="H112" s="60"/>
      <c r="I112" s="50">
        <v>12.31</v>
      </c>
      <c r="J112" s="61">
        <f>IF(ISNUMBER(I112),ROUND(F112*E112*I112,2),"")</f>
        <v>2400.4499999999998</v>
      </c>
      <c r="K112" s="62"/>
      <c r="L112" s="63"/>
    </row>
    <row r="113" spans="1:12" s="6" customFormat="1" x14ac:dyDescent="0.25">
      <c r="A113" s="59" t="s">
        <v>228</v>
      </c>
      <c r="B113" s="54" t="s">
        <v>229</v>
      </c>
      <c r="C113" s="55" t="s">
        <v>707</v>
      </c>
      <c r="D113" s="49" t="s">
        <v>897</v>
      </c>
      <c r="E113" s="49">
        <v>150</v>
      </c>
      <c r="F113" s="57">
        <v>0.39</v>
      </c>
      <c r="G113" s="58"/>
      <c r="H113" s="60"/>
      <c r="I113" s="50">
        <v>7.37</v>
      </c>
      <c r="J113" s="61">
        <f>IF(ISNUMBER(I113),ROUND(F113*E113*I113,2),"")</f>
        <v>431.15</v>
      </c>
      <c r="K113" s="62"/>
      <c r="L113" s="63"/>
    </row>
    <row r="114" spans="1:12" s="6" customFormat="1" x14ac:dyDescent="0.25">
      <c r="A114" s="59" t="s">
        <v>230</v>
      </c>
      <c r="B114" s="54" t="s">
        <v>231</v>
      </c>
      <c r="C114" s="55" t="s">
        <v>708</v>
      </c>
      <c r="D114" s="49" t="s">
        <v>897</v>
      </c>
      <c r="E114" s="49">
        <v>150</v>
      </c>
      <c r="F114" s="57">
        <v>0.39</v>
      </c>
      <c r="G114" s="58"/>
      <c r="H114" s="60"/>
      <c r="I114" s="50">
        <v>8.92</v>
      </c>
      <c r="J114" s="61">
        <f>IF(ISNUMBER(I114),ROUND(F114*E114*I114,2),"")</f>
        <v>521.82000000000005</v>
      </c>
      <c r="K114" s="62"/>
      <c r="L114" s="63"/>
    </row>
    <row r="115" spans="1:12" s="6" customFormat="1" x14ac:dyDescent="0.25">
      <c r="A115" s="59" t="s">
        <v>232</v>
      </c>
      <c r="B115" s="54" t="s">
        <v>233</v>
      </c>
      <c r="C115" s="55" t="s">
        <v>709</v>
      </c>
      <c r="D115" s="49" t="s">
        <v>897</v>
      </c>
      <c r="E115" s="49">
        <v>300</v>
      </c>
      <c r="F115" s="57">
        <v>0.39</v>
      </c>
      <c r="G115" s="58"/>
      <c r="H115" s="60"/>
      <c r="I115" s="50">
        <v>46.44</v>
      </c>
      <c r="J115" s="61">
        <f>IF(ISNUMBER(I115),ROUND(F115*E115*I115,2),"")</f>
        <v>5433.48</v>
      </c>
      <c r="K115" s="62"/>
      <c r="L115" s="63"/>
    </row>
    <row r="116" spans="1:12" s="6" customFormat="1" x14ac:dyDescent="0.25">
      <c r="A116" s="59" t="s">
        <v>234</v>
      </c>
      <c r="B116" s="54" t="s">
        <v>235</v>
      </c>
      <c r="C116" s="55" t="s">
        <v>710</v>
      </c>
      <c r="D116" s="49" t="s">
        <v>897</v>
      </c>
      <c r="E116" s="49">
        <v>625</v>
      </c>
      <c r="F116" s="57">
        <v>0.39</v>
      </c>
      <c r="G116" s="58"/>
      <c r="H116" s="60"/>
      <c r="I116" s="50">
        <v>12.29</v>
      </c>
      <c r="J116" s="61">
        <f>IF(ISNUMBER(I116),ROUND(F116*E116*I116,2),"")</f>
        <v>2995.69</v>
      </c>
      <c r="K116" s="62"/>
      <c r="L116" s="63"/>
    </row>
    <row r="117" spans="1:12" s="6" customFormat="1" x14ac:dyDescent="0.25">
      <c r="A117" s="59" t="s">
        <v>236</v>
      </c>
      <c r="B117" s="54" t="s">
        <v>237</v>
      </c>
      <c r="C117" s="55" t="s">
        <v>711</v>
      </c>
      <c r="D117" s="49" t="s">
        <v>897</v>
      </c>
      <c r="E117" s="49">
        <v>750</v>
      </c>
      <c r="F117" s="57">
        <v>0.39</v>
      </c>
      <c r="G117" s="58"/>
      <c r="H117" s="60"/>
      <c r="I117" s="50">
        <v>268.43</v>
      </c>
      <c r="J117" s="61">
        <f>IF(ISNUMBER(I117),ROUND(F117*E117*I117,2),"")</f>
        <v>78515.78</v>
      </c>
      <c r="K117" s="62"/>
      <c r="L117" s="63"/>
    </row>
    <row r="118" spans="1:12" s="6" customFormat="1" x14ac:dyDescent="0.25">
      <c r="A118" s="59" t="s">
        <v>238</v>
      </c>
      <c r="B118" s="54" t="s">
        <v>239</v>
      </c>
      <c r="C118" s="55" t="s">
        <v>712</v>
      </c>
      <c r="D118" s="49" t="s">
        <v>905</v>
      </c>
      <c r="E118" s="49">
        <v>100</v>
      </c>
      <c r="F118" s="57">
        <v>0.39</v>
      </c>
      <c r="G118" s="58"/>
      <c r="H118" s="60"/>
      <c r="I118" s="50">
        <v>26.599999999999998</v>
      </c>
      <c r="J118" s="61">
        <f>IF(ISNUMBER(I118),ROUND(F118*E118*I118,2),"")</f>
        <v>1037.4000000000001</v>
      </c>
      <c r="K118" s="62"/>
      <c r="L118" s="63"/>
    </row>
    <row r="119" spans="1:12" s="6" customFormat="1" x14ac:dyDescent="0.25">
      <c r="A119" s="59" t="s">
        <v>240</v>
      </c>
      <c r="B119" s="54" t="s">
        <v>241</v>
      </c>
      <c r="C119" s="55" t="s">
        <v>713</v>
      </c>
      <c r="D119" s="49" t="s">
        <v>902</v>
      </c>
      <c r="E119" s="49">
        <v>1875</v>
      </c>
      <c r="F119" s="57">
        <v>0.39</v>
      </c>
      <c r="G119" s="58"/>
      <c r="H119" s="60"/>
      <c r="I119" s="50">
        <v>46.901499999999999</v>
      </c>
      <c r="J119" s="61">
        <f>IF(ISNUMBER(I119),ROUND(F119*E119*I119,2),"")</f>
        <v>34296.720000000001</v>
      </c>
      <c r="K119" s="62"/>
      <c r="L119" s="63"/>
    </row>
    <row r="120" spans="1:12" s="6" customFormat="1" x14ac:dyDescent="0.25">
      <c r="A120" s="59" t="s">
        <v>242</v>
      </c>
      <c r="B120" s="54" t="s">
        <v>243</v>
      </c>
      <c r="C120" s="55" t="s">
        <v>714</v>
      </c>
      <c r="D120" s="49" t="s">
        <v>902</v>
      </c>
      <c r="E120" s="49">
        <v>2500</v>
      </c>
      <c r="F120" s="57">
        <v>0.39</v>
      </c>
      <c r="G120" s="58"/>
      <c r="H120" s="60"/>
      <c r="I120" s="50">
        <v>42.39</v>
      </c>
      <c r="J120" s="61">
        <f>IF(ISNUMBER(I120),ROUND(F120*E120*I120,2),"")</f>
        <v>41330.25</v>
      </c>
      <c r="K120" s="62"/>
      <c r="L120" s="63"/>
    </row>
    <row r="121" spans="1:12" s="6" customFormat="1" x14ac:dyDescent="0.25">
      <c r="A121" s="59" t="s">
        <v>244</v>
      </c>
      <c r="B121" s="54" t="s">
        <v>245</v>
      </c>
      <c r="C121" s="55" t="s">
        <v>715</v>
      </c>
      <c r="D121" s="49" t="s">
        <v>906</v>
      </c>
      <c r="E121" s="49">
        <v>290</v>
      </c>
      <c r="F121" s="57">
        <v>0.39</v>
      </c>
      <c r="G121" s="58"/>
      <c r="H121" s="60"/>
      <c r="I121" s="50">
        <v>82.193999999999988</v>
      </c>
      <c r="J121" s="61">
        <f>IF(ISNUMBER(I121),ROUND(F121*E121*I121,2),"")</f>
        <v>9296.14</v>
      </c>
      <c r="K121" s="62"/>
      <c r="L121" s="63"/>
    </row>
    <row r="122" spans="1:12" s="6" customFormat="1" x14ac:dyDescent="0.25">
      <c r="A122" s="59" t="s">
        <v>246</v>
      </c>
      <c r="B122" s="54" t="s">
        <v>247</v>
      </c>
      <c r="C122" s="55" t="s">
        <v>716</v>
      </c>
      <c r="D122" s="49" t="s">
        <v>906</v>
      </c>
      <c r="E122" s="49">
        <v>867.5</v>
      </c>
      <c r="F122" s="57">
        <v>0.39</v>
      </c>
      <c r="G122" s="58"/>
      <c r="H122" s="60"/>
      <c r="I122" s="50">
        <v>82.193999999999988</v>
      </c>
      <c r="J122" s="61">
        <f>IF(ISNUMBER(I122),ROUND(F122*E122*I122,2),"")</f>
        <v>27808.29</v>
      </c>
      <c r="K122" s="62"/>
      <c r="L122" s="63"/>
    </row>
    <row r="123" spans="1:12" s="6" customFormat="1" x14ac:dyDescent="0.25">
      <c r="A123" s="59" t="s">
        <v>248</v>
      </c>
      <c r="B123" s="54" t="s">
        <v>249</v>
      </c>
      <c r="C123" s="55" t="s">
        <v>717</v>
      </c>
      <c r="D123" s="49" t="s">
        <v>906</v>
      </c>
      <c r="E123" s="49">
        <v>770</v>
      </c>
      <c r="F123" s="57">
        <v>0.39</v>
      </c>
      <c r="G123" s="58"/>
      <c r="H123" s="60"/>
      <c r="I123" s="50">
        <v>82.193999999999988</v>
      </c>
      <c r="J123" s="61">
        <f>IF(ISNUMBER(I123),ROUND(F123*E123*I123,2),"")</f>
        <v>24682.86</v>
      </c>
      <c r="K123" s="62"/>
      <c r="L123" s="63"/>
    </row>
    <row r="124" spans="1:12" s="6" customFormat="1" x14ac:dyDescent="0.25">
      <c r="A124" s="59" t="s">
        <v>250</v>
      </c>
      <c r="B124" s="54" t="s">
        <v>251</v>
      </c>
      <c r="C124" s="55" t="s">
        <v>718</v>
      </c>
      <c r="D124" s="49" t="s">
        <v>906</v>
      </c>
      <c r="E124" s="49">
        <v>867.5</v>
      </c>
      <c r="F124" s="57">
        <v>0.39</v>
      </c>
      <c r="G124" s="58"/>
      <c r="H124" s="60"/>
      <c r="I124" s="50">
        <v>75.64</v>
      </c>
      <c r="J124" s="61">
        <f>IF(ISNUMBER(I124),ROUND(F124*E124*I124,2),"")</f>
        <v>25590.9</v>
      </c>
      <c r="K124" s="62"/>
      <c r="L124" s="63"/>
    </row>
    <row r="125" spans="1:12" s="6" customFormat="1" x14ac:dyDescent="0.25">
      <c r="A125" s="59" t="s">
        <v>252</v>
      </c>
      <c r="B125" s="54" t="s">
        <v>253</v>
      </c>
      <c r="C125" s="55" t="s">
        <v>719</v>
      </c>
      <c r="D125" s="49" t="s">
        <v>906</v>
      </c>
      <c r="E125" s="49">
        <v>867.5</v>
      </c>
      <c r="F125" s="57">
        <v>0.39</v>
      </c>
      <c r="G125" s="58"/>
      <c r="H125" s="60"/>
      <c r="I125" s="50">
        <v>75</v>
      </c>
      <c r="J125" s="61">
        <f>IF(ISNUMBER(I125),ROUND(F125*E125*I125,2),"")</f>
        <v>25374.38</v>
      </c>
      <c r="K125" s="62"/>
      <c r="L125" s="63"/>
    </row>
    <row r="126" spans="1:12" s="6" customFormat="1" x14ac:dyDescent="0.25">
      <c r="A126" s="59" t="s">
        <v>254</v>
      </c>
      <c r="B126" s="54" t="s">
        <v>255</v>
      </c>
      <c r="C126" s="55" t="s">
        <v>720</v>
      </c>
      <c r="D126" s="49" t="s">
        <v>906</v>
      </c>
      <c r="E126" s="49">
        <v>867.5</v>
      </c>
      <c r="F126" s="57">
        <v>0.39</v>
      </c>
      <c r="G126" s="58"/>
      <c r="H126" s="60"/>
      <c r="I126" s="50">
        <v>75</v>
      </c>
      <c r="J126" s="61">
        <f>IF(ISNUMBER(I126),ROUND(F126*E126*I126,2),"")</f>
        <v>25374.38</v>
      </c>
      <c r="K126" s="62"/>
      <c r="L126" s="63"/>
    </row>
    <row r="127" spans="1:12" s="6" customFormat="1" x14ac:dyDescent="0.25">
      <c r="A127" s="59" t="s">
        <v>256</v>
      </c>
      <c r="B127" s="54" t="s">
        <v>257</v>
      </c>
      <c r="C127" s="55" t="s">
        <v>721</v>
      </c>
      <c r="D127" s="49" t="s">
        <v>906</v>
      </c>
      <c r="E127" s="49">
        <v>500</v>
      </c>
      <c r="F127" s="57">
        <v>0.39</v>
      </c>
      <c r="G127" s="58"/>
      <c r="H127" s="60"/>
      <c r="I127" s="50">
        <v>21.59</v>
      </c>
      <c r="J127" s="61">
        <f>IF(ISNUMBER(I127),ROUND(F127*E127*I127,2),"")</f>
        <v>4210.05</v>
      </c>
      <c r="K127" s="62"/>
      <c r="L127" s="63"/>
    </row>
    <row r="128" spans="1:12" s="6" customFormat="1" x14ac:dyDescent="0.25">
      <c r="A128" s="59" t="s">
        <v>258</v>
      </c>
      <c r="B128" s="54" t="s">
        <v>259</v>
      </c>
      <c r="C128" s="55" t="s">
        <v>722</v>
      </c>
      <c r="D128" s="49" t="s">
        <v>906</v>
      </c>
      <c r="E128" s="49">
        <v>1200</v>
      </c>
      <c r="F128" s="57">
        <v>0.39</v>
      </c>
      <c r="G128" s="58"/>
      <c r="H128" s="60"/>
      <c r="I128" s="50">
        <v>27.5</v>
      </c>
      <c r="J128" s="61">
        <f>IF(ISNUMBER(I128),ROUND(F128*E128*I128,2),"")</f>
        <v>12870</v>
      </c>
      <c r="K128" s="62"/>
      <c r="L128" s="63"/>
    </row>
    <row r="129" spans="1:12" s="6" customFormat="1" x14ac:dyDescent="0.25">
      <c r="A129" s="59" t="s">
        <v>260</v>
      </c>
      <c r="B129" s="54" t="s">
        <v>261</v>
      </c>
      <c r="C129" s="55" t="s">
        <v>723</v>
      </c>
      <c r="D129" s="49" t="s">
        <v>906</v>
      </c>
      <c r="E129" s="49">
        <v>900</v>
      </c>
      <c r="F129" s="57">
        <v>0.39</v>
      </c>
      <c r="G129" s="58"/>
      <c r="H129" s="60"/>
      <c r="I129" s="50">
        <v>73.7</v>
      </c>
      <c r="J129" s="61">
        <f>IF(ISNUMBER(I129),ROUND(F129*E129*I129,2),"")</f>
        <v>25868.7</v>
      </c>
      <c r="K129" s="62"/>
      <c r="L129" s="63"/>
    </row>
    <row r="130" spans="1:12" s="6" customFormat="1" x14ac:dyDescent="0.25">
      <c r="A130" s="59" t="s">
        <v>262</v>
      </c>
      <c r="B130" s="54" t="s">
        <v>263</v>
      </c>
      <c r="C130" s="55" t="s">
        <v>724</v>
      </c>
      <c r="D130" s="49" t="s">
        <v>906</v>
      </c>
      <c r="E130" s="49">
        <v>1100</v>
      </c>
      <c r="F130" s="57">
        <v>0.39</v>
      </c>
      <c r="G130" s="58"/>
      <c r="H130" s="60"/>
      <c r="I130" s="50">
        <v>59.98</v>
      </c>
      <c r="J130" s="61">
        <f>IF(ISNUMBER(I130),ROUND(F130*E130*I130,2),"")</f>
        <v>25731.42</v>
      </c>
      <c r="K130" s="62"/>
      <c r="L130" s="63"/>
    </row>
    <row r="131" spans="1:12" s="6" customFormat="1" x14ac:dyDescent="0.25">
      <c r="A131" s="59" t="s">
        <v>264</v>
      </c>
      <c r="B131" s="54" t="s">
        <v>265</v>
      </c>
      <c r="C131" s="55" t="s">
        <v>725</v>
      </c>
      <c r="D131" s="49" t="s">
        <v>906</v>
      </c>
      <c r="E131" s="49">
        <v>2000</v>
      </c>
      <c r="F131" s="57">
        <v>0.39</v>
      </c>
      <c r="G131" s="58"/>
      <c r="H131" s="60"/>
      <c r="I131" s="50">
        <v>142.5</v>
      </c>
      <c r="J131" s="61">
        <f>IF(ISNUMBER(I131),ROUND(F131*E131*I131,2),"")</f>
        <v>111150</v>
      </c>
      <c r="K131" s="62"/>
      <c r="L131" s="63"/>
    </row>
    <row r="132" spans="1:12" s="6" customFormat="1" x14ac:dyDescent="0.25">
      <c r="A132" s="59" t="s">
        <v>266</v>
      </c>
      <c r="B132" s="54" t="s">
        <v>267</v>
      </c>
      <c r="C132" s="55" t="s">
        <v>726</v>
      </c>
      <c r="D132" s="49" t="s">
        <v>906</v>
      </c>
      <c r="E132" s="49">
        <v>2100</v>
      </c>
      <c r="F132" s="57">
        <v>0.39</v>
      </c>
      <c r="G132" s="58"/>
      <c r="H132" s="60"/>
      <c r="I132" s="50">
        <v>153.38999999999999</v>
      </c>
      <c r="J132" s="61">
        <f>IF(ISNUMBER(I132),ROUND(F132*E132*I132,2),"")</f>
        <v>125626.41</v>
      </c>
      <c r="K132" s="62"/>
      <c r="L132" s="63"/>
    </row>
    <row r="133" spans="1:12" s="6" customFormat="1" x14ac:dyDescent="0.25">
      <c r="A133" s="59" t="s">
        <v>268</v>
      </c>
      <c r="B133" s="54" t="s">
        <v>269</v>
      </c>
      <c r="C133" s="55" t="s">
        <v>727</v>
      </c>
      <c r="D133" s="49" t="s">
        <v>907</v>
      </c>
      <c r="E133" s="49">
        <v>2.5</v>
      </c>
      <c r="F133" s="57">
        <v>0.39</v>
      </c>
      <c r="G133" s="58"/>
      <c r="H133" s="60"/>
      <c r="I133" s="50">
        <v>11750</v>
      </c>
      <c r="J133" s="61">
        <f>IF(ISNUMBER(I133),ROUND(F133*E133*I133,2),"")</f>
        <v>11456.25</v>
      </c>
      <c r="K133" s="62"/>
      <c r="L133" s="63"/>
    </row>
    <row r="134" spans="1:12" s="6" customFormat="1" x14ac:dyDescent="0.25">
      <c r="A134" s="59" t="s">
        <v>270</v>
      </c>
      <c r="B134" s="54" t="s">
        <v>271</v>
      </c>
      <c r="C134" s="55" t="s">
        <v>728</v>
      </c>
      <c r="D134" s="49" t="s">
        <v>907</v>
      </c>
      <c r="E134" s="49">
        <v>2.5</v>
      </c>
      <c r="F134" s="57">
        <v>0.39</v>
      </c>
      <c r="G134" s="58"/>
      <c r="H134" s="60"/>
      <c r="I134" s="50">
        <v>6250</v>
      </c>
      <c r="J134" s="61">
        <f>IF(ISNUMBER(I134),ROUND(F134*E134*I134,2),"")</f>
        <v>6093.75</v>
      </c>
      <c r="K134" s="62"/>
      <c r="L134" s="63"/>
    </row>
    <row r="135" spans="1:12" s="6" customFormat="1" x14ac:dyDescent="0.25">
      <c r="A135" s="59" t="s">
        <v>272</v>
      </c>
      <c r="B135" s="54" t="s">
        <v>273</v>
      </c>
      <c r="C135" s="55" t="s">
        <v>729</v>
      </c>
      <c r="D135" s="49" t="s">
        <v>907</v>
      </c>
      <c r="E135" s="49">
        <v>5</v>
      </c>
      <c r="F135" s="57">
        <v>0.39</v>
      </c>
      <c r="G135" s="58"/>
      <c r="H135" s="60"/>
      <c r="I135" s="50">
        <v>1596</v>
      </c>
      <c r="J135" s="61">
        <f>IF(ISNUMBER(I135),ROUND(F135*E135*I135,2),"")</f>
        <v>3112.2</v>
      </c>
      <c r="K135" s="62"/>
      <c r="L135" s="63"/>
    </row>
    <row r="136" spans="1:12" s="6" customFormat="1" x14ac:dyDescent="0.25">
      <c r="A136" s="59" t="s">
        <v>274</v>
      </c>
      <c r="B136" s="54" t="s">
        <v>275</v>
      </c>
      <c r="C136" s="55" t="s">
        <v>730</v>
      </c>
      <c r="D136" s="49" t="s">
        <v>904</v>
      </c>
      <c r="E136" s="49">
        <v>375</v>
      </c>
      <c r="F136" s="57">
        <v>0.39</v>
      </c>
      <c r="G136" s="58"/>
      <c r="H136" s="60"/>
      <c r="I136" s="50">
        <v>3.6574999999999998</v>
      </c>
      <c r="J136" s="61">
        <f>IF(ISNUMBER(I136),ROUND(F136*E136*I136,2),"")</f>
        <v>534.91</v>
      </c>
      <c r="K136" s="62"/>
      <c r="L136" s="63"/>
    </row>
    <row r="137" spans="1:12" s="6" customFormat="1" x14ac:dyDescent="0.25">
      <c r="A137" s="59" t="s">
        <v>276</v>
      </c>
      <c r="B137" s="54" t="s">
        <v>277</v>
      </c>
      <c r="C137" s="55" t="s">
        <v>731</v>
      </c>
      <c r="D137" s="49" t="s">
        <v>904</v>
      </c>
      <c r="E137" s="49">
        <v>375</v>
      </c>
      <c r="F137" s="57">
        <v>0.39</v>
      </c>
      <c r="G137" s="58"/>
      <c r="H137" s="60"/>
      <c r="I137" s="50">
        <v>5.0729999999999995</v>
      </c>
      <c r="J137" s="61">
        <f>IF(ISNUMBER(I137),ROUND(F137*E137*I137,2),"")</f>
        <v>741.93</v>
      </c>
      <c r="K137" s="62"/>
      <c r="L137" s="63"/>
    </row>
    <row r="138" spans="1:12" s="6" customFormat="1" x14ac:dyDescent="0.25">
      <c r="A138" s="59" t="s">
        <v>278</v>
      </c>
      <c r="B138" s="54" t="s">
        <v>279</v>
      </c>
      <c r="C138" s="55" t="s">
        <v>732</v>
      </c>
      <c r="D138" s="49" t="s">
        <v>906</v>
      </c>
      <c r="E138" s="49">
        <v>1645</v>
      </c>
      <c r="F138" s="57">
        <v>0.39</v>
      </c>
      <c r="G138" s="58"/>
      <c r="H138" s="60"/>
      <c r="I138" s="50">
        <v>27.1035</v>
      </c>
      <c r="J138" s="61">
        <f>IF(ISNUMBER(I138),ROUND(F138*E138*I138,2),"")</f>
        <v>17388.25</v>
      </c>
      <c r="K138" s="62"/>
      <c r="L138" s="63"/>
    </row>
    <row r="139" spans="1:12" s="6" customFormat="1" x14ac:dyDescent="0.25">
      <c r="A139" s="59" t="s">
        <v>280</v>
      </c>
      <c r="B139" s="54" t="s">
        <v>281</v>
      </c>
      <c r="C139" s="55" t="s">
        <v>733</v>
      </c>
      <c r="D139" s="49" t="s">
        <v>906</v>
      </c>
      <c r="E139" s="49">
        <v>695</v>
      </c>
      <c r="F139" s="57">
        <v>0.39</v>
      </c>
      <c r="G139" s="58"/>
      <c r="H139" s="60"/>
      <c r="I139" s="50">
        <v>45.32</v>
      </c>
      <c r="J139" s="61">
        <f>IF(ISNUMBER(I139),ROUND(F139*E139*I139,2),"")</f>
        <v>12283.99</v>
      </c>
      <c r="K139" s="62"/>
      <c r="L139" s="63"/>
    </row>
    <row r="140" spans="1:12" s="6" customFormat="1" x14ac:dyDescent="0.25">
      <c r="A140" s="59" t="s">
        <v>282</v>
      </c>
      <c r="B140" s="54" t="s">
        <v>283</v>
      </c>
      <c r="C140" s="55" t="s">
        <v>734</v>
      </c>
      <c r="D140" s="49" t="s">
        <v>906</v>
      </c>
      <c r="E140" s="49">
        <v>3162.5</v>
      </c>
      <c r="F140" s="57">
        <v>0.39</v>
      </c>
      <c r="G140" s="58"/>
      <c r="H140" s="60"/>
      <c r="I140" s="50">
        <v>42.531500000000001</v>
      </c>
      <c r="J140" s="61">
        <f>IF(ISNUMBER(I140),ROUND(F140*E140*I140,2),"")</f>
        <v>52457.29</v>
      </c>
      <c r="K140" s="62"/>
      <c r="L140" s="63"/>
    </row>
    <row r="141" spans="1:12" s="6" customFormat="1" x14ac:dyDescent="0.25">
      <c r="A141" s="59" t="s">
        <v>284</v>
      </c>
      <c r="B141" s="54" t="s">
        <v>285</v>
      </c>
      <c r="C141" s="55" t="s">
        <v>735</v>
      </c>
      <c r="D141" s="49" t="s">
        <v>906</v>
      </c>
      <c r="E141" s="49">
        <v>1517.5</v>
      </c>
      <c r="F141" s="57">
        <v>0.39</v>
      </c>
      <c r="G141" s="58"/>
      <c r="H141" s="60"/>
      <c r="I141" s="50">
        <v>58.55</v>
      </c>
      <c r="J141" s="61">
        <f>IF(ISNUMBER(I141),ROUND(F141*E141*I141,2),"")</f>
        <v>34651.35</v>
      </c>
      <c r="K141" s="62"/>
      <c r="L141" s="63"/>
    </row>
    <row r="142" spans="1:12" s="6" customFormat="1" x14ac:dyDescent="0.25">
      <c r="A142" s="59" t="s">
        <v>286</v>
      </c>
      <c r="B142" s="54" t="s">
        <v>287</v>
      </c>
      <c r="C142" s="55" t="s">
        <v>736</v>
      </c>
      <c r="D142" s="49" t="s">
        <v>906</v>
      </c>
      <c r="E142" s="49">
        <v>3162.5</v>
      </c>
      <c r="F142" s="57">
        <v>0.39</v>
      </c>
      <c r="G142" s="58"/>
      <c r="H142" s="60"/>
      <c r="I142" s="50">
        <v>52.800999999999995</v>
      </c>
      <c r="J142" s="61">
        <f>IF(ISNUMBER(I142),ROUND(F142*E142*I142,2),"")</f>
        <v>65123.43</v>
      </c>
      <c r="K142" s="62"/>
      <c r="L142" s="63"/>
    </row>
    <row r="143" spans="1:12" s="6" customFormat="1" x14ac:dyDescent="0.25">
      <c r="A143" s="59" t="s">
        <v>288</v>
      </c>
      <c r="B143" s="54" t="s">
        <v>289</v>
      </c>
      <c r="C143" s="55" t="s">
        <v>737</v>
      </c>
      <c r="D143" s="49" t="s">
        <v>906</v>
      </c>
      <c r="E143" s="49">
        <v>1392.5</v>
      </c>
      <c r="F143" s="57">
        <v>0.39</v>
      </c>
      <c r="G143" s="58"/>
      <c r="H143" s="60"/>
      <c r="I143" s="50">
        <v>66.150000000000006</v>
      </c>
      <c r="J143" s="61">
        <f>IF(ISNUMBER(I143),ROUND(F143*E143*I143,2),"")</f>
        <v>35924.410000000003</v>
      </c>
      <c r="K143" s="62"/>
      <c r="L143" s="63"/>
    </row>
    <row r="144" spans="1:12" s="6" customFormat="1" x14ac:dyDescent="0.25">
      <c r="A144" s="59" t="s">
        <v>290</v>
      </c>
      <c r="B144" s="54" t="s">
        <v>291</v>
      </c>
      <c r="C144" s="55" t="s">
        <v>738</v>
      </c>
      <c r="D144" s="49" t="s">
        <v>904</v>
      </c>
      <c r="E144" s="49">
        <v>600</v>
      </c>
      <c r="F144" s="57">
        <v>0.39</v>
      </c>
      <c r="G144" s="58"/>
      <c r="H144" s="60"/>
      <c r="I144" s="50">
        <v>13.180869999999999</v>
      </c>
      <c r="J144" s="61">
        <f>IF(ISNUMBER(I144),ROUND(F144*E144*I144,2),"")</f>
        <v>3084.32</v>
      </c>
      <c r="K144" s="62"/>
      <c r="L144" s="63"/>
    </row>
    <row r="145" spans="1:12" s="6" customFormat="1" x14ac:dyDescent="0.25">
      <c r="A145" s="59" t="s">
        <v>292</v>
      </c>
      <c r="B145" s="54" t="s">
        <v>293</v>
      </c>
      <c r="C145" s="55" t="s">
        <v>739</v>
      </c>
      <c r="D145" s="49" t="s">
        <v>904</v>
      </c>
      <c r="E145" s="49">
        <v>750</v>
      </c>
      <c r="F145" s="57">
        <v>0.39</v>
      </c>
      <c r="G145" s="58"/>
      <c r="H145" s="60"/>
      <c r="I145" s="50">
        <v>16.761799999999997</v>
      </c>
      <c r="J145" s="61">
        <f>IF(ISNUMBER(I145),ROUND(F145*E145*I145,2),"")</f>
        <v>4902.83</v>
      </c>
      <c r="K145" s="62"/>
      <c r="L145" s="63"/>
    </row>
    <row r="146" spans="1:12" s="6" customFormat="1" x14ac:dyDescent="0.25">
      <c r="A146" s="59" t="s">
        <v>294</v>
      </c>
      <c r="B146" s="54" t="s">
        <v>295</v>
      </c>
      <c r="C146" s="55" t="s">
        <v>740</v>
      </c>
      <c r="D146" s="49" t="s">
        <v>904</v>
      </c>
      <c r="E146" s="49">
        <v>750</v>
      </c>
      <c r="F146" s="57">
        <v>0.39</v>
      </c>
      <c r="G146" s="58"/>
      <c r="H146" s="60"/>
      <c r="I146" s="50">
        <v>18.742739999999998</v>
      </c>
      <c r="J146" s="61">
        <f>IF(ISNUMBER(I146),ROUND(F146*E146*I146,2),"")</f>
        <v>5482.25</v>
      </c>
      <c r="K146" s="62"/>
      <c r="L146" s="63"/>
    </row>
    <row r="147" spans="1:12" s="6" customFormat="1" x14ac:dyDescent="0.25">
      <c r="A147" s="59" t="s">
        <v>296</v>
      </c>
      <c r="B147" s="54" t="s">
        <v>297</v>
      </c>
      <c r="C147" s="55" t="s">
        <v>741</v>
      </c>
      <c r="D147" s="49" t="s">
        <v>904</v>
      </c>
      <c r="E147" s="49">
        <v>600</v>
      </c>
      <c r="F147" s="57">
        <v>0.39</v>
      </c>
      <c r="G147" s="58"/>
      <c r="H147" s="60"/>
      <c r="I147" s="50">
        <v>27.656969999999994</v>
      </c>
      <c r="J147" s="61">
        <f>IF(ISNUMBER(I147),ROUND(F147*E147*I147,2),"")</f>
        <v>6471.73</v>
      </c>
      <c r="K147" s="62"/>
      <c r="L147" s="63"/>
    </row>
    <row r="148" spans="1:12" s="6" customFormat="1" x14ac:dyDescent="0.25">
      <c r="A148" s="59" t="s">
        <v>298</v>
      </c>
      <c r="B148" s="54" t="s">
        <v>299</v>
      </c>
      <c r="C148" s="55" t="s">
        <v>742</v>
      </c>
      <c r="D148" s="49" t="s">
        <v>904</v>
      </c>
      <c r="E148" s="49">
        <v>450</v>
      </c>
      <c r="F148" s="57">
        <v>0.39</v>
      </c>
      <c r="G148" s="58"/>
      <c r="H148" s="60"/>
      <c r="I148" s="50">
        <v>5.409489999999999</v>
      </c>
      <c r="J148" s="61">
        <f>IF(ISNUMBER(I148),ROUND(F148*E148*I148,2),"")</f>
        <v>949.37</v>
      </c>
      <c r="K148" s="62"/>
      <c r="L148" s="63"/>
    </row>
    <row r="149" spans="1:12" s="6" customFormat="1" x14ac:dyDescent="0.25">
      <c r="A149" s="59" t="s">
        <v>300</v>
      </c>
      <c r="B149" s="54" t="s">
        <v>301</v>
      </c>
      <c r="C149" s="55" t="s">
        <v>743</v>
      </c>
      <c r="D149" s="49" t="s">
        <v>902</v>
      </c>
      <c r="E149" s="49">
        <v>4000</v>
      </c>
      <c r="F149" s="57">
        <v>0.39</v>
      </c>
      <c r="G149" s="58"/>
      <c r="H149" s="60"/>
      <c r="I149" s="50">
        <v>9.386000000000001</v>
      </c>
      <c r="J149" s="61">
        <f>IF(ISNUMBER(I149),ROUND(F149*E149*I149,2),"")</f>
        <v>14642.16</v>
      </c>
      <c r="K149" s="62"/>
      <c r="L149" s="63"/>
    </row>
    <row r="150" spans="1:12" s="6" customFormat="1" x14ac:dyDescent="0.25">
      <c r="A150" s="59" t="s">
        <v>302</v>
      </c>
      <c r="B150" s="54" t="s">
        <v>303</v>
      </c>
      <c r="C150" s="55" t="s">
        <v>744</v>
      </c>
      <c r="D150" s="49" t="s">
        <v>904</v>
      </c>
      <c r="E150" s="49">
        <v>600</v>
      </c>
      <c r="F150" s="57">
        <v>0.39</v>
      </c>
      <c r="G150" s="58"/>
      <c r="H150" s="60"/>
      <c r="I150" s="50">
        <v>5.7635550000000002</v>
      </c>
      <c r="J150" s="61">
        <f>IF(ISNUMBER(I150),ROUND(F150*E150*I150,2),"")</f>
        <v>1348.67</v>
      </c>
      <c r="K150" s="62"/>
      <c r="L150" s="63"/>
    </row>
    <row r="151" spans="1:12" s="6" customFormat="1" x14ac:dyDescent="0.25">
      <c r="A151" s="59" t="s">
        <v>304</v>
      </c>
      <c r="B151" s="54" t="s">
        <v>305</v>
      </c>
      <c r="C151" s="55" t="s">
        <v>745</v>
      </c>
      <c r="D151" s="49" t="s">
        <v>904</v>
      </c>
      <c r="E151" s="49">
        <v>600</v>
      </c>
      <c r="F151" s="57">
        <v>0.39</v>
      </c>
      <c r="G151" s="58"/>
      <c r="H151" s="60"/>
      <c r="I151" s="50">
        <v>8.6910749999999997</v>
      </c>
      <c r="J151" s="61">
        <f>IF(ISNUMBER(I151),ROUND(F151*E151*I151,2),"")</f>
        <v>2033.71</v>
      </c>
      <c r="K151" s="62"/>
      <c r="L151" s="63"/>
    </row>
    <row r="152" spans="1:12" s="6" customFormat="1" x14ac:dyDescent="0.25">
      <c r="A152" s="59" t="s">
        <v>306</v>
      </c>
      <c r="B152" s="54" t="s">
        <v>307</v>
      </c>
      <c r="C152" s="55" t="s">
        <v>746</v>
      </c>
      <c r="D152" s="49" t="s">
        <v>904</v>
      </c>
      <c r="E152" s="49">
        <v>1800</v>
      </c>
      <c r="F152" s="57">
        <v>0.39</v>
      </c>
      <c r="G152" s="58"/>
      <c r="H152" s="60"/>
      <c r="I152" s="50">
        <v>10.154835000000002</v>
      </c>
      <c r="J152" s="61">
        <f>IF(ISNUMBER(I152),ROUND(F152*E152*I152,2),"")</f>
        <v>7128.69</v>
      </c>
      <c r="K152" s="62"/>
      <c r="L152" s="63"/>
    </row>
    <row r="153" spans="1:12" s="6" customFormat="1" x14ac:dyDescent="0.25">
      <c r="A153" s="59" t="s">
        <v>308</v>
      </c>
      <c r="B153" s="54" t="s">
        <v>309</v>
      </c>
      <c r="C153" s="55" t="s">
        <v>747</v>
      </c>
      <c r="D153" s="49" t="s">
        <v>904</v>
      </c>
      <c r="E153" s="49">
        <v>600</v>
      </c>
      <c r="F153" s="57">
        <v>0.39</v>
      </c>
      <c r="G153" s="58"/>
      <c r="H153" s="60"/>
      <c r="I153" s="50">
        <v>4.3912800000000001</v>
      </c>
      <c r="J153" s="61">
        <f>IF(ISNUMBER(I153),ROUND(F153*E153*I153,2),"")</f>
        <v>1027.56</v>
      </c>
      <c r="K153" s="62"/>
      <c r="L153" s="63"/>
    </row>
    <row r="154" spans="1:12" s="6" customFormat="1" x14ac:dyDescent="0.25">
      <c r="A154" s="59" t="s">
        <v>310</v>
      </c>
      <c r="B154" s="54" t="s">
        <v>311</v>
      </c>
      <c r="C154" s="55" t="s">
        <v>748</v>
      </c>
      <c r="D154" s="49" t="s">
        <v>904</v>
      </c>
      <c r="E154" s="49">
        <v>600</v>
      </c>
      <c r="F154" s="57">
        <v>0.39</v>
      </c>
      <c r="G154" s="58"/>
      <c r="H154" s="60"/>
      <c r="I154" s="50">
        <v>6.4954349999999996</v>
      </c>
      <c r="J154" s="61">
        <f>IF(ISNUMBER(I154),ROUND(F154*E154*I154,2),"")</f>
        <v>1519.93</v>
      </c>
      <c r="K154" s="62"/>
      <c r="L154" s="63"/>
    </row>
    <row r="155" spans="1:12" s="6" customFormat="1" x14ac:dyDescent="0.25">
      <c r="A155" s="59" t="s">
        <v>312</v>
      </c>
      <c r="B155" s="54" t="s">
        <v>313</v>
      </c>
      <c r="C155" s="55" t="s">
        <v>749</v>
      </c>
      <c r="D155" s="49" t="s">
        <v>904</v>
      </c>
      <c r="E155" s="49">
        <v>600</v>
      </c>
      <c r="F155" s="57">
        <v>0.39</v>
      </c>
      <c r="G155" s="58"/>
      <c r="H155" s="60"/>
      <c r="I155" s="50">
        <v>3.6594000000000002</v>
      </c>
      <c r="J155" s="61">
        <f>IF(ISNUMBER(I155),ROUND(F155*E155*I155,2),"")</f>
        <v>856.3</v>
      </c>
      <c r="K155" s="62"/>
      <c r="L155" s="63"/>
    </row>
    <row r="156" spans="1:12" s="6" customFormat="1" x14ac:dyDescent="0.25">
      <c r="A156" s="59" t="s">
        <v>314</v>
      </c>
      <c r="B156" s="54" t="s">
        <v>315</v>
      </c>
      <c r="C156" s="55" t="s">
        <v>750</v>
      </c>
      <c r="D156" s="49" t="s">
        <v>904</v>
      </c>
      <c r="E156" s="49">
        <v>600</v>
      </c>
      <c r="F156" s="57">
        <v>0.39</v>
      </c>
      <c r="G156" s="58"/>
      <c r="H156" s="60"/>
      <c r="I156" s="50">
        <v>7.2273150000000008</v>
      </c>
      <c r="J156" s="61">
        <f>IF(ISNUMBER(I156),ROUND(F156*E156*I156,2),"")</f>
        <v>1691.19</v>
      </c>
      <c r="K156" s="62"/>
      <c r="L156" s="63"/>
    </row>
    <row r="157" spans="1:12" s="6" customFormat="1" x14ac:dyDescent="0.25">
      <c r="A157" s="59" t="s">
        <v>316</v>
      </c>
      <c r="B157" s="54" t="s">
        <v>317</v>
      </c>
      <c r="C157" s="55" t="s">
        <v>751</v>
      </c>
      <c r="D157" s="49" t="s">
        <v>904</v>
      </c>
      <c r="E157" s="49">
        <v>600</v>
      </c>
      <c r="F157" s="57">
        <v>0.39</v>
      </c>
      <c r="G157" s="58"/>
      <c r="H157" s="60"/>
      <c r="I157" s="50">
        <v>5.0316750000000008</v>
      </c>
      <c r="J157" s="61">
        <f>IF(ISNUMBER(I157),ROUND(F157*E157*I157,2),"")</f>
        <v>1177.4100000000001</v>
      </c>
      <c r="K157" s="62"/>
      <c r="L157" s="63"/>
    </row>
    <row r="158" spans="1:12" s="6" customFormat="1" x14ac:dyDescent="0.25">
      <c r="A158" s="59" t="s">
        <v>318</v>
      </c>
      <c r="B158" s="54" t="s">
        <v>319</v>
      </c>
      <c r="C158" s="55" t="s">
        <v>752</v>
      </c>
      <c r="D158" s="49" t="s">
        <v>904</v>
      </c>
      <c r="E158" s="49">
        <v>600</v>
      </c>
      <c r="F158" s="57">
        <v>0.39</v>
      </c>
      <c r="G158" s="58"/>
      <c r="H158" s="60"/>
      <c r="I158" s="50">
        <v>7.5932550000000001</v>
      </c>
      <c r="J158" s="61">
        <f>IF(ISNUMBER(I158),ROUND(F158*E158*I158,2),"")</f>
        <v>1776.82</v>
      </c>
      <c r="K158" s="62"/>
      <c r="L158" s="63"/>
    </row>
    <row r="159" spans="1:12" s="6" customFormat="1" x14ac:dyDescent="0.25">
      <c r="A159" s="59" t="s">
        <v>320</v>
      </c>
      <c r="B159" s="54" t="s">
        <v>321</v>
      </c>
      <c r="C159" s="55" t="s">
        <v>753</v>
      </c>
      <c r="D159" s="49" t="s">
        <v>904</v>
      </c>
      <c r="E159" s="49">
        <v>150</v>
      </c>
      <c r="F159" s="57">
        <v>0.39</v>
      </c>
      <c r="G159" s="58"/>
      <c r="H159" s="60"/>
      <c r="I159" s="50">
        <v>28.92</v>
      </c>
      <c r="J159" s="61">
        <f>IF(ISNUMBER(I159),ROUND(F159*E159*I159,2),"")</f>
        <v>1691.82</v>
      </c>
      <c r="K159" s="62"/>
      <c r="L159" s="63"/>
    </row>
    <row r="160" spans="1:12" s="6" customFormat="1" x14ac:dyDescent="0.25">
      <c r="A160" s="59" t="s">
        <v>322</v>
      </c>
      <c r="B160" s="54" t="s">
        <v>323</v>
      </c>
      <c r="C160" s="55" t="s">
        <v>754</v>
      </c>
      <c r="D160" s="49" t="s">
        <v>904</v>
      </c>
      <c r="E160" s="49">
        <v>1500</v>
      </c>
      <c r="F160" s="57">
        <v>0.39</v>
      </c>
      <c r="G160" s="58"/>
      <c r="H160" s="60"/>
      <c r="I160" s="50">
        <v>37.18</v>
      </c>
      <c r="J160" s="61">
        <f>IF(ISNUMBER(I160),ROUND(F160*E160*I160,2),"")</f>
        <v>21750.3</v>
      </c>
      <c r="K160" s="62"/>
      <c r="L160" s="63"/>
    </row>
    <row r="161" spans="1:12" s="6" customFormat="1" x14ac:dyDescent="0.25">
      <c r="A161" s="59" t="s">
        <v>324</v>
      </c>
      <c r="B161" s="54" t="s">
        <v>325</v>
      </c>
      <c r="C161" s="55" t="s">
        <v>755</v>
      </c>
      <c r="D161" s="49" t="s">
        <v>904</v>
      </c>
      <c r="E161" s="49">
        <v>4500</v>
      </c>
      <c r="F161" s="57">
        <v>0.39</v>
      </c>
      <c r="G161" s="58"/>
      <c r="H161" s="60"/>
      <c r="I161" s="50">
        <v>33.880000000000003</v>
      </c>
      <c r="J161" s="61">
        <f>IF(ISNUMBER(I161),ROUND(F161*E161*I161,2),"")</f>
        <v>59459.4</v>
      </c>
      <c r="K161" s="62"/>
      <c r="L161" s="63"/>
    </row>
    <row r="162" spans="1:12" s="6" customFormat="1" x14ac:dyDescent="0.25">
      <c r="A162" s="59" t="s">
        <v>326</v>
      </c>
      <c r="B162" s="54" t="s">
        <v>327</v>
      </c>
      <c r="C162" s="55" t="s">
        <v>756</v>
      </c>
      <c r="D162" s="49" t="s">
        <v>904</v>
      </c>
      <c r="E162" s="49">
        <v>5625</v>
      </c>
      <c r="F162" s="57">
        <v>0.39</v>
      </c>
      <c r="G162" s="58"/>
      <c r="H162" s="60"/>
      <c r="I162" s="50">
        <v>20.420000000000002</v>
      </c>
      <c r="J162" s="61">
        <f>IF(ISNUMBER(I162),ROUND(F162*E162*I162,2),"")</f>
        <v>44796.38</v>
      </c>
      <c r="K162" s="62"/>
      <c r="L162" s="63"/>
    </row>
    <row r="163" spans="1:12" s="6" customFormat="1" x14ac:dyDescent="0.25">
      <c r="A163" s="59" t="s">
        <v>328</v>
      </c>
      <c r="B163" s="54" t="s">
        <v>329</v>
      </c>
      <c r="C163" s="55" t="s">
        <v>757</v>
      </c>
      <c r="D163" s="49" t="s">
        <v>904</v>
      </c>
      <c r="E163" s="49">
        <v>2250</v>
      </c>
      <c r="F163" s="57">
        <v>0.39</v>
      </c>
      <c r="G163" s="58"/>
      <c r="H163" s="60"/>
      <c r="I163" s="50">
        <v>20.72</v>
      </c>
      <c r="J163" s="61">
        <f>IF(ISNUMBER(I163),ROUND(F163*E163*I163,2),"")</f>
        <v>18181.8</v>
      </c>
      <c r="K163" s="62"/>
      <c r="L163" s="63"/>
    </row>
    <row r="164" spans="1:12" s="6" customFormat="1" x14ac:dyDescent="0.25">
      <c r="A164" s="59" t="s">
        <v>330</v>
      </c>
      <c r="B164" s="54" t="s">
        <v>331</v>
      </c>
      <c r="C164" s="55" t="s">
        <v>758</v>
      </c>
      <c r="D164" s="49" t="s">
        <v>904</v>
      </c>
      <c r="E164" s="49">
        <v>4500</v>
      </c>
      <c r="F164" s="57">
        <v>0.39</v>
      </c>
      <c r="G164" s="58"/>
      <c r="H164" s="60"/>
      <c r="I164" s="50">
        <v>15.76</v>
      </c>
      <c r="J164" s="61">
        <f>IF(ISNUMBER(I164),ROUND(F164*E164*I164,2),"")</f>
        <v>27658.799999999999</v>
      </c>
      <c r="K164" s="62"/>
      <c r="L164" s="63"/>
    </row>
    <row r="165" spans="1:12" s="6" customFormat="1" x14ac:dyDescent="0.25">
      <c r="A165" s="59" t="s">
        <v>332</v>
      </c>
      <c r="B165" s="54" t="s">
        <v>333</v>
      </c>
      <c r="C165" s="55" t="s">
        <v>759</v>
      </c>
      <c r="D165" s="49" t="s">
        <v>904</v>
      </c>
      <c r="E165" s="49">
        <v>2250</v>
      </c>
      <c r="F165" s="57">
        <v>0.39</v>
      </c>
      <c r="G165" s="58"/>
      <c r="H165" s="60"/>
      <c r="I165" s="50">
        <v>14.15</v>
      </c>
      <c r="J165" s="61">
        <f>IF(ISNUMBER(I165),ROUND(F165*E165*I165,2),"")</f>
        <v>12416.63</v>
      </c>
      <c r="K165" s="62"/>
      <c r="L165" s="63"/>
    </row>
    <row r="166" spans="1:12" s="6" customFormat="1" x14ac:dyDescent="0.25">
      <c r="A166" s="59" t="s">
        <v>334</v>
      </c>
      <c r="B166" s="54" t="s">
        <v>335</v>
      </c>
      <c r="C166" s="55" t="s">
        <v>760</v>
      </c>
      <c r="D166" s="49" t="s">
        <v>904</v>
      </c>
      <c r="E166" s="49">
        <v>4500</v>
      </c>
      <c r="F166" s="57">
        <v>0.39</v>
      </c>
      <c r="G166" s="58"/>
      <c r="H166" s="60"/>
      <c r="I166" s="50">
        <v>23.6</v>
      </c>
      <c r="J166" s="61">
        <f>IF(ISNUMBER(I166),ROUND(F166*E166*I166,2),"")</f>
        <v>41418</v>
      </c>
      <c r="K166" s="62"/>
      <c r="L166" s="63"/>
    </row>
    <row r="167" spans="1:12" s="6" customFormat="1" x14ac:dyDescent="0.25">
      <c r="A167" s="59" t="s">
        <v>336</v>
      </c>
      <c r="B167" s="54" t="s">
        <v>337</v>
      </c>
      <c r="C167" s="55" t="s">
        <v>761</v>
      </c>
      <c r="D167" s="49" t="s">
        <v>904</v>
      </c>
      <c r="E167" s="49">
        <v>2250</v>
      </c>
      <c r="F167" s="57">
        <v>0.39</v>
      </c>
      <c r="G167" s="58"/>
      <c r="H167" s="60"/>
      <c r="I167" s="50">
        <v>24.39</v>
      </c>
      <c r="J167" s="61">
        <f>IF(ISNUMBER(I167),ROUND(F167*E167*I167,2),"")</f>
        <v>21402.23</v>
      </c>
      <c r="K167" s="62"/>
      <c r="L167" s="63"/>
    </row>
    <row r="168" spans="1:12" s="6" customFormat="1" x14ac:dyDescent="0.25">
      <c r="A168" s="59" t="s">
        <v>338</v>
      </c>
      <c r="B168" s="54" t="s">
        <v>339</v>
      </c>
      <c r="C168" s="55" t="s">
        <v>762</v>
      </c>
      <c r="D168" s="49" t="s">
        <v>904</v>
      </c>
      <c r="E168" s="49">
        <v>4500</v>
      </c>
      <c r="F168" s="57">
        <v>0.39</v>
      </c>
      <c r="G168" s="58"/>
      <c r="H168" s="60"/>
      <c r="I168" s="50">
        <v>26.79</v>
      </c>
      <c r="J168" s="61">
        <f>IF(ISNUMBER(I168),ROUND(F168*E168*I168,2),"")</f>
        <v>47016.45</v>
      </c>
      <c r="K168" s="62"/>
      <c r="L168" s="63"/>
    </row>
    <row r="169" spans="1:12" s="6" customFormat="1" x14ac:dyDescent="0.25">
      <c r="A169" s="59" t="s">
        <v>340</v>
      </c>
      <c r="B169" s="54" t="s">
        <v>341</v>
      </c>
      <c r="C169" s="55" t="s">
        <v>763</v>
      </c>
      <c r="D169" s="49" t="s">
        <v>904</v>
      </c>
      <c r="E169" s="49">
        <v>4500</v>
      </c>
      <c r="F169" s="57">
        <v>0.39</v>
      </c>
      <c r="G169" s="58"/>
      <c r="H169" s="60"/>
      <c r="I169" s="50">
        <v>21.25</v>
      </c>
      <c r="J169" s="61">
        <f>IF(ISNUMBER(I169),ROUND(F169*E169*I169,2),"")</f>
        <v>37293.75</v>
      </c>
      <c r="K169" s="62"/>
      <c r="L169" s="63"/>
    </row>
    <row r="170" spans="1:12" s="6" customFormat="1" x14ac:dyDescent="0.25">
      <c r="A170" s="59" t="s">
        <v>342</v>
      </c>
      <c r="B170" s="54" t="s">
        <v>343</v>
      </c>
      <c r="C170" s="55" t="s">
        <v>764</v>
      </c>
      <c r="D170" s="49" t="s">
        <v>904</v>
      </c>
      <c r="E170" s="49">
        <v>4500</v>
      </c>
      <c r="F170" s="57">
        <v>0.39</v>
      </c>
      <c r="G170" s="58"/>
      <c r="H170" s="60"/>
      <c r="I170" s="50">
        <v>17.86</v>
      </c>
      <c r="J170" s="61">
        <f>IF(ISNUMBER(I170),ROUND(F170*E170*I170,2),"")</f>
        <v>31344.3</v>
      </c>
      <c r="K170" s="62"/>
      <c r="L170" s="63"/>
    </row>
    <row r="171" spans="1:12" s="6" customFormat="1" x14ac:dyDescent="0.25">
      <c r="A171" s="59" t="s">
        <v>344</v>
      </c>
      <c r="B171" s="54" t="s">
        <v>345</v>
      </c>
      <c r="C171" s="55" t="s">
        <v>765</v>
      </c>
      <c r="D171" s="49" t="s">
        <v>904</v>
      </c>
      <c r="E171" s="49">
        <v>2250</v>
      </c>
      <c r="F171" s="57">
        <v>0.39</v>
      </c>
      <c r="G171" s="58"/>
      <c r="H171" s="60"/>
      <c r="I171" s="50">
        <v>13.24</v>
      </c>
      <c r="J171" s="61">
        <f>IF(ISNUMBER(I171),ROUND(F171*E171*I171,2),"")</f>
        <v>11618.1</v>
      </c>
      <c r="K171" s="62"/>
      <c r="L171" s="63"/>
    </row>
    <row r="172" spans="1:12" s="6" customFormat="1" x14ac:dyDescent="0.25">
      <c r="A172" s="59" t="s">
        <v>346</v>
      </c>
      <c r="B172" s="54" t="s">
        <v>347</v>
      </c>
      <c r="C172" s="55" t="s">
        <v>766</v>
      </c>
      <c r="D172" s="49" t="s">
        <v>904</v>
      </c>
      <c r="E172" s="49">
        <v>2250</v>
      </c>
      <c r="F172" s="57">
        <v>0.39</v>
      </c>
      <c r="G172" s="58"/>
      <c r="H172" s="60"/>
      <c r="I172" s="50">
        <v>11.48</v>
      </c>
      <c r="J172" s="61">
        <f>IF(ISNUMBER(I172),ROUND(F172*E172*I172,2),"")</f>
        <v>10073.700000000001</v>
      </c>
      <c r="K172" s="62"/>
      <c r="L172" s="63"/>
    </row>
    <row r="173" spans="1:12" s="6" customFormat="1" x14ac:dyDescent="0.25">
      <c r="A173" s="59" t="s">
        <v>348</v>
      </c>
      <c r="B173" s="54" t="s">
        <v>349</v>
      </c>
      <c r="C173" s="55" t="s">
        <v>767</v>
      </c>
      <c r="D173" s="49" t="s">
        <v>904</v>
      </c>
      <c r="E173" s="49">
        <v>2250</v>
      </c>
      <c r="F173" s="57">
        <v>0.39</v>
      </c>
      <c r="G173" s="58"/>
      <c r="H173" s="60"/>
      <c r="I173" s="50">
        <v>25.69</v>
      </c>
      <c r="J173" s="61">
        <f>IF(ISNUMBER(I173),ROUND(F173*E173*I173,2),"")</f>
        <v>22542.98</v>
      </c>
      <c r="K173" s="62"/>
      <c r="L173" s="63"/>
    </row>
    <row r="174" spans="1:12" s="6" customFormat="1" x14ac:dyDescent="0.25">
      <c r="A174" s="59" t="s">
        <v>350</v>
      </c>
      <c r="B174" s="54" t="s">
        <v>351</v>
      </c>
      <c r="C174" s="55" t="s">
        <v>768</v>
      </c>
      <c r="D174" s="49" t="s">
        <v>904</v>
      </c>
      <c r="E174" s="49">
        <v>9000</v>
      </c>
      <c r="F174" s="57">
        <v>0.39</v>
      </c>
      <c r="G174" s="58"/>
      <c r="H174" s="60"/>
      <c r="I174" s="50">
        <v>18.96</v>
      </c>
      <c r="J174" s="61">
        <f>IF(ISNUMBER(I174),ROUND(F174*E174*I174,2),"")</f>
        <v>66549.600000000006</v>
      </c>
      <c r="K174" s="62"/>
      <c r="L174" s="63"/>
    </row>
    <row r="175" spans="1:12" s="6" customFormat="1" x14ac:dyDescent="0.25">
      <c r="A175" s="59" t="s">
        <v>352</v>
      </c>
      <c r="B175" s="54" t="s">
        <v>353</v>
      </c>
      <c r="C175" s="55" t="s">
        <v>769</v>
      </c>
      <c r="D175" s="49" t="s">
        <v>904</v>
      </c>
      <c r="E175" s="49">
        <v>2250</v>
      </c>
      <c r="F175" s="57">
        <v>0.39</v>
      </c>
      <c r="G175" s="58"/>
      <c r="H175" s="60"/>
      <c r="I175" s="50">
        <v>15.74</v>
      </c>
      <c r="J175" s="61">
        <f>IF(ISNUMBER(I175),ROUND(F175*E175*I175,2),"")</f>
        <v>13811.85</v>
      </c>
      <c r="K175" s="62"/>
      <c r="L175" s="63"/>
    </row>
    <row r="176" spans="1:12" s="6" customFormat="1" x14ac:dyDescent="0.25">
      <c r="A176" s="59" t="s">
        <v>354</v>
      </c>
      <c r="B176" s="54" t="s">
        <v>355</v>
      </c>
      <c r="C176" s="55" t="s">
        <v>770</v>
      </c>
      <c r="D176" s="49" t="s">
        <v>904</v>
      </c>
      <c r="E176" s="49">
        <v>4500</v>
      </c>
      <c r="F176" s="57">
        <v>0.39</v>
      </c>
      <c r="G176" s="58"/>
      <c r="H176" s="60"/>
      <c r="I176" s="50">
        <v>11.87</v>
      </c>
      <c r="J176" s="61">
        <f>IF(ISNUMBER(I176),ROUND(F176*E176*I176,2),"")</f>
        <v>20831.849999999999</v>
      </c>
      <c r="K176" s="62"/>
      <c r="L176" s="63"/>
    </row>
    <row r="177" spans="1:12" s="6" customFormat="1" x14ac:dyDescent="0.25">
      <c r="A177" s="59" t="s">
        <v>356</v>
      </c>
      <c r="B177" s="54" t="s">
        <v>357</v>
      </c>
      <c r="C177" s="55" t="s">
        <v>771</v>
      </c>
      <c r="D177" s="49" t="s">
        <v>904</v>
      </c>
      <c r="E177" s="49">
        <v>2250</v>
      </c>
      <c r="F177" s="57">
        <v>0.39</v>
      </c>
      <c r="G177" s="58"/>
      <c r="H177" s="60"/>
      <c r="I177" s="50">
        <v>21.16</v>
      </c>
      <c r="J177" s="61">
        <f>IF(ISNUMBER(I177),ROUND(F177*E177*I177,2),"")</f>
        <v>18567.900000000001</v>
      </c>
      <c r="K177" s="62"/>
      <c r="L177" s="63"/>
    </row>
    <row r="178" spans="1:12" s="6" customFormat="1" x14ac:dyDescent="0.25">
      <c r="A178" s="59" t="s">
        <v>358</v>
      </c>
      <c r="B178" s="54" t="s">
        <v>359</v>
      </c>
      <c r="C178" s="55" t="s">
        <v>772</v>
      </c>
      <c r="D178" s="49" t="s">
        <v>904</v>
      </c>
      <c r="E178" s="49">
        <v>2250</v>
      </c>
      <c r="F178" s="57">
        <v>0.39</v>
      </c>
      <c r="G178" s="58"/>
      <c r="H178" s="60"/>
      <c r="I178" s="50">
        <v>19.75</v>
      </c>
      <c r="J178" s="61">
        <f>IF(ISNUMBER(I178),ROUND(F178*E178*I178,2),"")</f>
        <v>17330.63</v>
      </c>
      <c r="K178" s="62"/>
      <c r="L178" s="63"/>
    </row>
    <row r="179" spans="1:12" s="6" customFormat="1" x14ac:dyDescent="0.25">
      <c r="A179" s="59" t="s">
        <v>360</v>
      </c>
      <c r="B179" s="54" t="s">
        <v>361</v>
      </c>
      <c r="C179" s="55" t="s">
        <v>773</v>
      </c>
      <c r="D179" s="49" t="s">
        <v>904</v>
      </c>
      <c r="E179" s="49">
        <v>2250</v>
      </c>
      <c r="F179" s="57">
        <v>0.39</v>
      </c>
      <c r="G179" s="58"/>
      <c r="H179" s="60"/>
      <c r="I179" s="50">
        <v>16.350000000000001</v>
      </c>
      <c r="J179" s="61">
        <f>IF(ISNUMBER(I179),ROUND(F179*E179*I179,2),"")</f>
        <v>14347.13</v>
      </c>
      <c r="K179" s="62"/>
      <c r="L179" s="63"/>
    </row>
    <row r="180" spans="1:12" s="6" customFormat="1" x14ac:dyDescent="0.25">
      <c r="A180" s="59" t="s">
        <v>362</v>
      </c>
      <c r="B180" s="54" t="s">
        <v>363</v>
      </c>
      <c r="C180" s="55" t="s">
        <v>774</v>
      </c>
      <c r="D180" s="49" t="s">
        <v>904</v>
      </c>
      <c r="E180" s="49">
        <v>2250</v>
      </c>
      <c r="F180" s="57">
        <v>0.39</v>
      </c>
      <c r="G180" s="58"/>
      <c r="H180" s="60"/>
      <c r="I180" s="50">
        <v>9.25</v>
      </c>
      <c r="J180" s="61">
        <f>IF(ISNUMBER(I180),ROUND(F180*E180*I180,2),"")</f>
        <v>8116.88</v>
      </c>
      <c r="K180" s="62"/>
      <c r="L180" s="63"/>
    </row>
    <row r="181" spans="1:12" s="6" customFormat="1" x14ac:dyDescent="0.25">
      <c r="A181" s="59" t="s">
        <v>364</v>
      </c>
      <c r="B181" s="54" t="s">
        <v>365</v>
      </c>
      <c r="C181" s="55" t="s">
        <v>775</v>
      </c>
      <c r="D181" s="49" t="s">
        <v>897</v>
      </c>
      <c r="E181" s="49">
        <v>75</v>
      </c>
      <c r="F181" s="57">
        <v>0.39</v>
      </c>
      <c r="G181" s="58"/>
      <c r="H181" s="60"/>
      <c r="I181" s="50">
        <v>1229</v>
      </c>
      <c r="J181" s="61">
        <f>IF(ISNUMBER(I181),ROUND(F181*E181*I181,2),"")</f>
        <v>35948.25</v>
      </c>
      <c r="K181" s="62"/>
      <c r="L181" s="63"/>
    </row>
    <row r="182" spans="1:12" s="6" customFormat="1" x14ac:dyDescent="0.25">
      <c r="A182" s="59" t="s">
        <v>366</v>
      </c>
      <c r="B182" s="54" t="s">
        <v>367</v>
      </c>
      <c r="C182" s="55" t="s">
        <v>776</v>
      </c>
      <c r="D182" s="49" t="s">
        <v>897</v>
      </c>
      <c r="E182" s="49">
        <v>75</v>
      </c>
      <c r="F182" s="57">
        <v>0.39</v>
      </c>
      <c r="G182" s="58"/>
      <c r="H182" s="60"/>
      <c r="I182" s="50">
        <v>835.9</v>
      </c>
      <c r="J182" s="61">
        <f>IF(ISNUMBER(I182),ROUND(F182*E182*I182,2),"")</f>
        <v>24450.080000000002</v>
      </c>
      <c r="K182" s="62"/>
      <c r="L182" s="63"/>
    </row>
    <row r="183" spans="1:12" s="6" customFormat="1" x14ac:dyDescent="0.25">
      <c r="A183" s="59" t="s">
        <v>368</v>
      </c>
      <c r="B183" s="54" t="s">
        <v>369</v>
      </c>
      <c r="C183" s="55" t="s">
        <v>777</v>
      </c>
      <c r="D183" s="49" t="s">
        <v>904</v>
      </c>
      <c r="E183" s="49">
        <v>450</v>
      </c>
      <c r="F183" s="57">
        <v>0.39</v>
      </c>
      <c r="G183" s="58"/>
      <c r="H183" s="60"/>
      <c r="I183" s="50">
        <v>7.86</v>
      </c>
      <c r="J183" s="61">
        <f>IF(ISNUMBER(I183),ROUND(F183*E183*I183,2),"")</f>
        <v>1379.43</v>
      </c>
      <c r="K183" s="62"/>
      <c r="L183" s="63"/>
    </row>
    <row r="184" spans="1:12" s="6" customFormat="1" x14ac:dyDescent="0.25">
      <c r="A184" s="59" t="s">
        <v>370</v>
      </c>
      <c r="B184" s="54" t="s">
        <v>371</v>
      </c>
      <c r="C184" s="55" t="s">
        <v>778</v>
      </c>
      <c r="D184" s="49" t="s">
        <v>904</v>
      </c>
      <c r="E184" s="49">
        <v>450</v>
      </c>
      <c r="F184" s="57">
        <v>0.39</v>
      </c>
      <c r="G184" s="58"/>
      <c r="H184" s="60"/>
      <c r="I184" s="50">
        <v>2.56</v>
      </c>
      <c r="J184" s="61">
        <f>IF(ISNUMBER(I184),ROUND(F184*E184*I184,2),"")</f>
        <v>449.28</v>
      </c>
      <c r="K184" s="62"/>
      <c r="L184" s="63"/>
    </row>
    <row r="185" spans="1:12" s="6" customFormat="1" x14ac:dyDescent="0.25">
      <c r="A185" s="59" t="s">
        <v>372</v>
      </c>
      <c r="B185" s="54" t="s">
        <v>373</v>
      </c>
      <c r="C185" s="55" t="s">
        <v>779</v>
      </c>
      <c r="D185" s="49" t="s">
        <v>904</v>
      </c>
      <c r="E185" s="49">
        <v>450</v>
      </c>
      <c r="F185" s="57">
        <v>0.39</v>
      </c>
      <c r="G185" s="58"/>
      <c r="H185" s="60"/>
      <c r="I185" s="50">
        <v>4.55</v>
      </c>
      <c r="J185" s="61">
        <f>IF(ISNUMBER(I185),ROUND(F185*E185*I185,2),"")</f>
        <v>798.53</v>
      </c>
      <c r="K185" s="62"/>
      <c r="L185" s="63"/>
    </row>
    <row r="186" spans="1:12" s="6" customFormat="1" x14ac:dyDescent="0.25">
      <c r="A186" s="59" t="s">
        <v>374</v>
      </c>
      <c r="B186" s="54" t="s">
        <v>375</v>
      </c>
      <c r="C186" s="55" t="s">
        <v>780</v>
      </c>
      <c r="D186" s="49" t="s">
        <v>904</v>
      </c>
      <c r="E186" s="49">
        <v>450</v>
      </c>
      <c r="F186" s="57">
        <v>0.39</v>
      </c>
      <c r="G186" s="58"/>
      <c r="H186" s="60"/>
      <c r="I186" s="50">
        <v>10.72</v>
      </c>
      <c r="J186" s="61">
        <f>IF(ISNUMBER(I186),ROUND(F186*E186*I186,2),"")</f>
        <v>1881.36</v>
      </c>
      <c r="K186" s="62"/>
      <c r="L186" s="63"/>
    </row>
    <row r="187" spans="1:12" s="6" customFormat="1" x14ac:dyDescent="0.25">
      <c r="A187" s="59" t="s">
        <v>376</v>
      </c>
      <c r="B187" s="54" t="s">
        <v>377</v>
      </c>
      <c r="C187" s="55" t="s">
        <v>781</v>
      </c>
      <c r="D187" s="49" t="s">
        <v>904</v>
      </c>
      <c r="E187" s="49">
        <v>450</v>
      </c>
      <c r="F187" s="57">
        <v>0.39</v>
      </c>
      <c r="G187" s="58"/>
      <c r="H187" s="60"/>
      <c r="I187" s="50">
        <v>6.27</v>
      </c>
      <c r="J187" s="61">
        <f>IF(ISNUMBER(I187),ROUND(F187*E187*I187,2),"")</f>
        <v>1100.3900000000001</v>
      </c>
      <c r="K187" s="62"/>
      <c r="L187" s="63"/>
    </row>
    <row r="188" spans="1:12" s="6" customFormat="1" x14ac:dyDescent="0.25">
      <c r="A188" s="59" t="s">
        <v>378</v>
      </c>
      <c r="B188" s="54" t="s">
        <v>379</v>
      </c>
      <c r="C188" s="55" t="s">
        <v>782</v>
      </c>
      <c r="D188" s="49" t="s">
        <v>904</v>
      </c>
      <c r="E188" s="49">
        <v>300</v>
      </c>
      <c r="F188" s="57">
        <v>0.39</v>
      </c>
      <c r="G188" s="58"/>
      <c r="H188" s="60"/>
      <c r="I188" s="50">
        <v>86.65</v>
      </c>
      <c r="J188" s="61">
        <f>IF(ISNUMBER(I188),ROUND(F188*E188*I188,2),"")</f>
        <v>10138.049999999999</v>
      </c>
      <c r="K188" s="62"/>
      <c r="L188" s="63"/>
    </row>
    <row r="189" spans="1:12" s="6" customFormat="1" x14ac:dyDescent="0.25">
      <c r="A189" s="59" t="s">
        <v>380</v>
      </c>
      <c r="B189" s="54" t="s">
        <v>381</v>
      </c>
      <c r="C189" s="55" t="s">
        <v>783</v>
      </c>
      <c r="D189" s="49" t="s">
        <v>904</v>
      </c>
      <c r="E189" s="49">
        <v>3000</v>
      </c>
      <c r="F189" s="57">
        <v>0.39</v>
      </c>
      <c r="G189" s="58"/>
      <c r="H189" s="60"/>
      <c r="I189" s="50">
        <v>11.19</v>
      </c>
      <c r="J189" s="61">
        <f>IF(ISNUMBER(I189),ROUND(F189*E189*I189,2),"")</f>
        <v>13092.3</v>
      </c>
      <c r="K189" s="62"/>
      <c r="L189" s="63"/>
    </row>
    <row r="190" spans="1:12" s="6" customFormat="1" x14ac:dyDescent="0.25">
      <c r="A190" s="59" t="s">
        <v>382</v>
      </c>
      <c r="B190" s="54" t="s">
        <v>383</v>
      </c>
      <c r="C190" s="55" t="s">
        <v>784</v>
      </c>
      <c r="D190" s="49" t="s">
        <v>904</v>
      </c>
      <c r="E190" s="49">
        <v>3000</v>
      </c>
      <c r="F190" s="57">
        <v>0.39</v>
      </c>
      <c r="G190" s="58"/>
      <c r="H190" s="60"/>
      <c r="I190" s="50">
        <v>17.48</v>
      </c>
      <c r="J190" s="61">
        <f>IF(ISNUMBER(I190),ROUND(F190*E190*I190,2),"")</f>
        <v>20451.599999999999</v>
      </c>
      <c r="K190" s="62"/>
      <c r="L190" s="63"/>
    </row>
    <row r="191" spans="1:12" s="6" customFormat="1" x14ac:dyDescent="0.25">
      <c r="A191" s="59" t="s">
        <v>384</v>
      </c>
      <c r="B191" s="54" t="s">
        <v>385</v>
      </c>
      <c r="C191" s="55" t="s">
        <v>785</v>
      </c>
      <c r="D191" s="49" t="s">
        <v>904</v>
      </c>
      <c r="E191" s="49">
        <v>3000</v>
      </c>
      <c r="F191" s="57">
        <v>0.39</v>
      </c>
      <c r="G191" s="58"/>
      <c r="H191" s="60"/>
      <c r="I191" s="50">
        <v>14.28</v>
      </c>
      <c r="J191" s="61">
        <f>IF(ISNUMBER(I191),ROUND(F191*E191*I191,2),"")</f>
        <v>16707.599999999999</v>
      </c>
      <c r="K191" s="62"/>
      <c r="L191" s="63"/>
    </row>
    <row r="192" spans="1:12" s="6" customFormat="1" x14ac:dyDescent="0.25">
      <c r="A192" s="59" t="s">
        <v>386</v>
      </c>
      <c r="B192" s="54" t="s">
        <v>387</v>
      </c>
      <c r="C192" s="55" t="s">
        <v>786</v>
      </c>
      <c r="D192" s="49" t="s">
        <v>904</v>
      </c>
      <c r="E192" s="49">
        <v>3000</v>
      </c>
      <c r="F192" s="57">
        <v>0.39</v>
      </c>
      <c r="G192" s="58"/>
      <c r="H192" s="60"/>
      <c r="I192" s="50">
        <v>23.21</v>
      </c>
      <c r="J192" s="61">
        <f>IF(ISNUMBER(I192),ROUND(F192*E192*I192,2),"")</f>
        <v>27155.7</v>
      </c>
      <c r="K192" s="62"/>
      <c r="L192" s="63"/>
    </row>
    <row r="193" spans="1:12" s="6" customFormat="1" x14ac:dyDescent="0.25">
      <c r="A193" s="59" t="s">
        <v>388</v>
      </c>
      <c r="B193" s="54" t="s">
        <v>389</v>
      </c>
      <c r="C193" s="55" t="s">
        <v>787</v>
      </c>
      <c r="D193" s="49" t="s">
        <v>904</v>
      </c>
      <c r="E193" s="49">
        <v>3000</v>
      </c>
      <c r="F193" s="57">
        <v>0.39</v>
      </c>
      <c r="G193" s="58"/>
      <c r="H193" s="60"/>
      <c r="I193" s="50">
        <v>6.44</v>
      </c>
      <c r="J193" s="61">
        <f>IF(ISNUMBER(I193),ROUND(F193*E193*I193,2),"")</f>
        <v>7534.8</v>
      </c>
      <c r="K193" s="62"/>
      <c r="L193" s="63"/>
    </row>
    <row r="194" spans="1:12" s="6" customFormat="1" x14ac:dyDescent="0.25">
      <c r="A194" s="59" t="s">
        <v>390</v>
      </c>
      <c r="B194" s="54" t="s">
        <v>391</v>
      </c>
      <c r="C194" s="55" t="s">
        <v>788</v>
      </c>
      <c r="D194" s="49" t="s">
        <v>904</v>
      </c>
      <c r="E194" s="49">
        <v>3000</v>
      </c>
      <c r="F194" s="57">
        <v>0.39</v>
      </c>
      <c r="G194" s="58"/>
      <c r="H194" s="60"/>
      <c r="I194" s="50">
        <v>13.46</v>
      </c>
      <c r="J194" s="61">
        <f>IF(ISNUMBER(I194),ROUND(F194*E194*I194,2),"")</f>
        <v>15748.2</v>
      </c>
      <c r="K194" s="62"/>
      <c r="L194" s="63"/>
    </row>
    <row r="195" spans="1:12" s="6" customFormat="1" x14ac:dyDescent="0.25">
      <c r="A195" s="59" t="s">
        <v>392</v>
      </c>
      <c r="B195" s="54" t="s">
        <v>393</v>
      </c>
      <c r="C195" s="55" t="s">
        <v>789</v>
      </c>
      <c r="D195" s="49" t="s">
        <v>904</v>
      </c>
      <c r="E195" s="49">
        <v>3000</v>
      </c>
      <c r="F195" s="57">
        <v>0.39</v>
      </c>
      <c r="G195" s="58"/>
      <c r="H195" s="60"/>
      <c r="I195" s="50">
        <v>17.96</v>
      </c>
      <c r="J195" s="61">
        <f>IF(ISNUMBER(I195),ROUND(F195*E195*I195,2),"")</f>
        <v>21013.200000000001</v>
      </c>
      <c r="K195" s="62"/>
      <c r="L195" s="63"/>
    </row>
    <row r="196" spans="1:12" s="6" customFormat="1" x14ac:dyDescent="0.25">
      <c r="A196" s="59" t="s">
        <v>394</v>
      </c>
      <c r="B196" s="54" t="s">
        <v>395</v>
      </c>
      <c r="C196" s="55" t="s">
        <v>790</v>
      </c>
      <c r="D196" s="49" t="s">
        <v>904</v>
      </c>
      <c r="E196" s="49">
        <v>3000</v>
      </c>
      <c r="F196" s="57">
        <v>0.39</v>
      </c>
      <c r="G196" s="58"/>
      <c r="H196" s="60"/>
      <c r="I196" s="50">
        <v>9.59</v>
      </c>
      <c r="J196" s="61">
        <f>IF(ISNUMBER(I196),ROUND(F196*E196*I196,2),"")</f>
        <v>11220.3</v>
      </c>
      <c r="K196" s="62"/>
      <c r="L196" s="63"/>
    </row>
    <row r="197" spans="1:12" s="6" customFormat="1" x14ac:dyDescent="0.25">
      <c r="A197" s="59" t="s">
        <v>396</v>
      </c>
      <c r="B197" s="54" t="s">
        <v>397</v>
      </c>
      <c r="C197" s="55" t="s">
        <v>791</v>
      </c>
      <c r="D197" s="49" t="s">
        <v>904</v>
      </c>
      <c r="E197" s="49">
        <v>3000</v>
      </c>
      <c r="F197" s="57">
        <v>0.39</v>
      </c>
      <c r="G197" s="58"/>
      <c r="H197" s="60"/>
      <c r="I197" s="50">
        <v>14.23</v>
      </c>
      <c r="J197" s="61">
        <f>IF(ISNUMBER(I197),ROUND(F197*E197*I197,2),"")</f>
        <v>16649.099999999999</v>
      </c>
      <c r="K197" s="62"/>
      <c r="L197" s="63"/>
    </row>
    <row r="198" spans="1:12" s="6" customFormat="1" x14ac:dyDescent="0.25">
      <c r="A198" s="59" t="s">
        <v>398</v>
      </c>
      <c r="B198" s="54" t="s">
        <v>399</v>
      </c>
      <c r="C198" s="55" t="s">
        <v>792</v>
      </c>
      <c r="D198" s="49" t="s">
        <v>908</v>
      </c>
      <c r="E198" s="49">
        <v>5000</v>
      </c>
      <c r="F198" s="57">
        <v>0.39</v>
      </c>
      <c r="G198" s="58"/>
      <c r="H198" s="60"/>
      <c r="I198" s="50">
        <v>160.9</v>
      </c>
      <c r="J198" s="61">
        <f>IF(ISNUMBER(I198),ROUND(F198*E198*I198,2),"")</f>
        <v>313755</v>
      </c>
      <c r="K198" s="62"/>
      <c r="L198" s="63"/>
    </row>
    <row r="199" spans="1:12" s="6" customFormat="1" x14ac:dyDescent="0.25">
      <c r="A199" s="59" t="s">
        <v>400</v>
      </c>
      <c r="B199" s="54" t="s">
        <v>401</v>
      </c>
      <c r="C199" s="55" t="s">
        <v>793</v>
      </c>
      <c r="D199" s="49" t="s">
        <v>906</v>
      </c>
      <c r="E199" s="49">
        <v>1250</v>
      </c>
      <c r="F199" s="57">
        <v>0.39</v>
      </c>
      <c r="G199" s="58"/>
      <c r="H199" s="60"/>
      <c r="I199" s="50">
        <v>3.79</v>
      </c>
      <c r="J199" s="61">
        <f>IF(ISNUMBER(I199),ROUND(F199*E199*I199,2),"")</f>
        <v>1847.63</v>
      </c>
      <c r="K199" s="62"/>
      <c r="L199" s="63"/>
    </row>
    <row r="200" spans="1:12" s="6" customFormat="1" x14ac:dyDescent="0.25">
      <c r="A200" s="59" t="s">
        <v>402</v>
      </c>
      <c r="B200" s="54" t="s">
        <v>403</v>
      </c>
      <c r="C200" s="55" t="s">
        <v>794</v>
      </c>
      <c r="D200" s="49" t="s">
        <v>902</v>
      </c>
      <c r="E200" s="49">
        <v>150</v>
      </c>
      <c r="F200" s="57">
        <v>0.39</v>
      </c>
      <c r="G200" s="58"/>
      <c r="H200" s="60"/>
      <c r="I200" s="50">
        <v>19.9785</v>
      </c>
      <c r="J200" s="61">
        <f>IF(ISNUMBER(I200),ROUND(F200*E200*I200,2),"")</f>
        <v>1168.74</v>
      </c>
      <c r="K200" s="62"/>
      <c r="L200" s="63"/>
    </row>
    <row r="201" spans="1:12" s="6" customFormat="1" x14ac:dyDescent="0.25">
      <c r="A201" s="59" t="s">
        <v>404</v>
      </c>
      <c r="B201" s="54" t="s">
        <v>405</v>
      </c>
      <c r="C201" s="55" t="s">
        <v>795</v>
      </c>
      <c r="D201" s="49" t="s">
        <v>902</v>
      </c>
      <c r="E201" s="49">
        <v>150</v>
      </c>
      <c r="F201" s="57">
        <v>0.39</v>
      </c>
      <c r="G201" s="58"/>
      <c r="H201" s="60"/>
      <c r="I201" s="50">
        <v>23.65</v>
      </c>
      <c r="J201" s="61">
        <f>IF(ISNUMBER(I201),ROUND(F201*E201*I201,2),"")</f>
        <v>1383.53</v>
      </c>
      <c r="K201" s="62"/>
      <c r="L201" s="63"/>
    </row>
    <row r="202" spans="1:12" s="6" customFormat="1" x14ac:dyDescent="0.25">
      <c r="A202" s="59" t="s">
        <v>406</v>
      </c>
      <c r="B202" s="54" t="s">
        <v>407</v>
      </c>
      <c r="C202" s="55" t="s">
        <v>796</v>
      </c>
      <c r="D202" s="49" t="s">
        <v>906</v>
      </c>
      <c r="E202" s="49">
        <v>2000</v>
      </c>
      <c r="F202" s="57">
        <v>0.39</v>
      </c>
      <c r="G202" s="58"/>
      <c r="H202" s="60"/>
      <c r="I202" s="50">
        <v>36.479999999999997</v>
      </c>
      <c r="J202" s="61">
        <f>IF(ISNUMBER(I202),ROUND(F202*E202*I202,2),"")</f>
        <v>28454.400000000001</v>
      </c>
      <c r="K202" s="62"/>
      <c r="L202" s="63"/>
    </row>
    <row r="203" spans="1:12" s="6" customFormat="1" x14ac:dyDescent="0.25">
      <c r="A203" s="59" t="s">
        <v>408</v>
      </c>
      <c r="B203" s="54" t="s">
        <v>409</v>
      </c>
      <c r="C203" s="55" t="s">
        <v>797</v>
      </c>
      <c r="D203" s="49" t="s">
        <v>897</v>
      </c>
      <c r="E203" s="49">
        <v>417.5</v>
      </c>
      <c r="F203" s="57">
        <v>0.39</v>
      </c>
      <c r="G203" s="58"/>
      <c r="H203" s="60"/>
      <c r="I203" s="50">
        <v>13.588799999999999</v>
      </c>
      <c r="J203" s="61">
        <f>IF(ISNUMBER(I203),ROUND(F203*E203*I203,2),"")</f>
        <v>2212.6</v>
      </c>
      <c r="K203" s="62"/>
      <c r="L203" s="63"/>
    </row>
    <row r="204" spans="1:12" s="6" customFormat="1" x14ac:dyDescent="0.25">
      <c r="A204" s="59" t="s">
        <v>410</v>
      </c>
      <c r="B204" s="54" t="s">
        <v>411</v>
      </c>
      <c r="C204" s="55" t="s">
        <v>798</v>
      </c>
      <c r="D204" s="49" t="s">
        <v>902</v>
      </c>
      <c r="E204" s="49">
        <v>50</v>
      </c>
      <c r="F204" s="57">
        <v>0.39</v>
      </c>
      <c r="G204" s="58"/>
      <c r="H204" s="60"/>
      <c r="I204" s="50">
        <v>56.391999999999996</v>
      </c>
      <c r="J204" s="61">
        <f>IF(ISNUMBER(I204),ROUND(F204*E204*I204,2),"")</f>
        <v>1099.6400000000001</v>
      </c>
      <c r="K204" s="62"/>
      <c r="L204" s="63"/>
    </row>
    <row r="205" spans="1:12" s="6" customFormat="1" x14ac:dyDescent="0.25">
      <c r="A205" s="59" t="s">
        <v>412</v>
      </c>
      <c r="B205" s="54" t="s">
        <v>413</v>
      </c>
      <c r="C205" s="55" t="s">
        <v>799</v>
      </c>
      <c r="D205" s="49" t="s">
        <v>897</v>
      </c>
      <c r="E205" s="49">
        <v>1500</v>
      </c>
      <c r="F205" s="57">
        <v>0.39</v>
      </c>
      <c r="G205" s="58"/>
      <c r="H205" s="60"/>
      <c r="I205" s="50">
        <v>24.110999999999997</v>
      </c>
      <c r="J205" s="61">
        <f>IF(ISNUMBER(I205),ROUND(F205*E205*I205,2),"")</f>
        <v>14104.94</v>
      </c>
      <c r="K205" s="62"/>
      <c r="L205" s="63"/>
    </row>
    <row r="206" spans="1:12" s="6" customFormat="1" x14ac:dyDescent="0.25">
      <c r="A206" s="59" t="s">
        <v>414</v>
      </c>
      <c r="B206" s="54" t="s">
        <v>415</v>
      </c>
      <c r="C206" s="55" t="s">
        <v>800</v>
      </c>
      <c r="D206" s="49" t="s">
        <v>904</v>
      </c>
      <c r="E206" s="49">
        <v>7500</v>
      </c>
      <c r="F206" s="57">
        <v>0.39</v>
      </c>
      <c r="G206" s="58"/>
      <c r="H206" s="60"/>
      <c r="I206" s="50">
        <v>6.93</v>
      </c>
      <c r="J206" s="61">
        <f>IF(ISNUMBER(I206),ROUND(F206*E206*I206,2),"")</f>
        <v>20270.25</v>
      </c>
      <c r="K206" s="62"/>
      <c r="L206" s="63"/>
    </row>
    <row r="207" spans="1:12" s="6" customFormat="1" x14ac:dyDescent="0.25">
      <c r="A207" s="59" t="s">
        <v>416</v>
      </c>
      <c r="B207" s="54" t="s">
        <v>417</v>
      </c>
      <c r="C207" s="55" t="s">
        <v>801</v>
      </c>
      <c r="D207" s="49" t="s">
        <v>904</v>
      </c>
      <c r="E207" s="49">
        <v>7500</v>
      </c>
      <c r="F207" s="57">
        <v>0.39</v>
      </c>
      <c r="G207" s="58"/>
      <c r="H207" s="60"/>
      <c r="I207" s="50">
        <v>10.78</v>
      </c>
      <c r="J207" s="61">
        <f>IF(ISNUMBER(I207),ROUND(F207*E207*I207,2),"")</f>
        <v>31531.5</v>
      </c>
      <c r="K207" s="62"/>
      <c r="L207" s="63"/>
    </row>
    <row r="208" spans="1:12" s="6" customFormat="1" x14ac:dyDescent="0.25">
      <c r="A208" s="59" t="s">
        <v>418</v>
      </c>
      <c r="B208" s="54" t="s">
        <v>419</v>
      </c>
      <c r="C208" s="55" t="s">
        <v>802</v>
      </c>
      <c r="D208" s="49" t="s">
        <v>906</v>
      </c>
      <c r="E208" s="49">
        <v>3750</v>
      </c>
      <c r="F208" s="57">
        <v>0.39</v>
      </c>
      <c r="G208" s="58"/>
      <c r="H208" s="60"/>
      <c r="I208" s="50">
        <v>1.9569999999999999</v>
      </c>
      <c r="J208" s="61">
        <f>IF(ISNUMBER(I208),ROUND(F208*E208*I208,2),"")</f>
        <v>2862.11</v>
      </c>
      <c r="K208" s="62"/>
      <c r="L208" s="63"/>
    </row>
    <row r="209" spans="1:12" s="6" customFormat="1" x14ac:dyDescent="0.25">
      <c r="A209" s="59" t="s">
        <v>420</v>
      </c>
      <c r="B209" s="54" t="s">
        <v>421</v>
      </c>
      <c r="C209" s="55" t="s">
        <v>803</v>
      </c>
      <c r="D209" s="49" t="s">
        <v>904</v>
      </c>
      <c r="E209" s="49">
        <v>150</v>
      </c>
      <c r="F209" s="57">
        <v>0.39</v>
      </c>
      <c r="G209" s="58"/>
      <c r="H209" s="60"/>
      <c r="I209" s="50">
        <v>13.48</v>
      </c>
      <c r="J209" s="61">
        <f>IF(ISNUMBER(I209),ROUND(F209*E209*I209,2),"")</f>
        <v>788.58</v>
      </c>
      <c r="K209" s="62"/>
      <c r="L209" s="63"/>
    </row>
    <row r="210" spans="1:12" s="6" customFormat="1" x14ac:dyDescent="0.25">
      <c r="A210" s="59" t="s">
        <v>422</v>
      </c>
      <c r="B210" s="54" t="s">
        <v>423</v>
      </c>
      <c r="C210" s="55" t="s">
        <v>804</v>
      </c>
      <c r="D210" s="49" t="s">
        <v>906</v>
      </c>
      <c r="E210" s="49">
        <v>700</v>
      </c>
      <c r="F210" s="57">
        <v>0.39</v>
      </c>
      <c r="G210" s="58"/>
      <c r="H210" s="60"/>
      <c r="I210" s="50">
        <v>46.19</v>
      </c>
      <c r="J210" s="61">
        <f>IF(ISNUMBER(I210),ROUND(F210*E210*I210,2),"")</f>
        <v>12609.87</v>
      </c>
      <c r="K210" s="62"/>
      <c r="L210" s="63"/>
    </row>
    <row r="211" spans="1:12" s="6" customFormat="1" x14ac:dyDescent="0.25">
      <c r="A211" s="59" t="s">
        <v>424</v>
      </c>
      <c r="B211" s="54" t="s">
        <v>425</v>
      </c>
      <c r="C211" s="55" t="s">
        <v>805</v>
      </c>
      <c r="D211" s="49" t="s">
        <v>906</v>
      </c>
      <c r="E211" s="49">
        <v>700</v>
      </c>
      <c r="F211" s="57">
        <v>0.39</v>
      </c>
      <c r="G211" s="58"/>
      <c r="H211" s="60"/>
      <c r="I211" s="50">
        <v>75.97</v>
      </c>
      <c r="J211" s="61">
        <f>IF(ISNUMBER(I211),ROUND(F211*E211*I211,2),"")</f>
        <v>20739.810000000001</v>
      </c>
      <c r="K211" s="62"/>
      <c r="L211" s="63"/>
    </row>
    <row r="212" spans="1:12" s="6" customFormat="1" x14ac:dyDescent="0.25">
      <c r="A212" s="59" t="s">
        <v>426</v>
      </c>
      <c r="B212" s="54" t="s">
        <v>427</v>
      </c>
      <c r="C212" s="55" t="s">
        <v>806</v>
      </c>
      <c r="D212" s="49" t="s">
        <v>906</v>
      </c>
      <c r="E212" s="49">
        <v>700</v>
      </c>
      <c r="F212" s="57">
        <v>0.39</v>
      </c>
      <c r="G212" s="58"/>
      <c r="H212" s="60"/>
      <c r="I212" s="50">
        <v>86.2</v>
      </c>
      <c r="J212" s="61">
        <f>IF(ISNUMBER(I212),ROUND(F212*E212*I212,2),"")</f>
        <v>23532.6</v>
      </c>
      <c r="K212" s="62"/>
      <c r="L212" s="63"/>
    </row>
    <row r="213" spans="1:12" s="6" customFormat="1" x14ac:dyDescent="0.25">
      <c r="A213" s="59" t="s">
        <v>428</v>
      </c>
      <c r="B213" s="54" t="s">
        <v>429</v>
      </c>
      <c r="C213" s="55" t="s">
        <v>807</v>
      </c>
      <c r="D213" s="49" t="s">
        <v>897</v>
      </c>
      <c r="E213" s="49">
        <v>300</v>
      </c>
      <c r="F213" s="57">
        <v>0.39</v>
      </c>
      <c r="G213" s="58"/>
      <c r="H213" s="60"/>
      <c r="I213" s="50">
        <v>18.829999999999998</v>
      </c>
      <c r="J213" s="61">
        <f>IF(ISNUMBER(I213),ROUND(F213*E213*I213,2),"")</f>
        <v>2203.11</v>
      </c>
      <c r="K213" s="62"/>
      <c r="L213" s="63"/>
    </row>
    <row r="214" spans="1:12" s="6" customFormat="1" x14ac:dyDescent="0.25">
      <c r="A214" s="59" t="s">
        <v>430</v>
      </c>
      <c r="B214" s="54" t="s">
        <v>431</v>
      </c>
      <c r="C214" s="55" t="s">
        <v>808</v>
      </c>
      <c r="D214" s="49" t="s">
        <v>906</v>
      </c>
      <c r="E214" s="49">
        <v>385</v>
      </c>
      <c r="F214" s="57">
        <v>0.39</v>
      </c>
      <c r="G214" s="58"/>
      <c r="H214" s="60"/>
      <c r="I214" s="50">
        <v>82.193999999999988</v>
      </c>
      <c r="J214" s="61">
        <f>IF(ISNUMBER(I214),ROUND(F214*E214*I214,2),"")</f>
        <v>12341.43</v>
      </c>
      <c r="K214" s="62"/>
      <c r="L214" s="63"/>
    </row>
    <row r="215" spans="1:12" s="6" customFormat="1" x14ac:dyDescent="0.25">
      <c r="A215" s="59" t="s">
        <v>432</v>
      </c>
      <c r="B215" s="54" t="s">
        <v>433</v>
      </c>
      <c r="C215" s="55" t="s">
        <v>809</v>
      </c>
      <c r="D215" s="49" t="s">
        <v>906</v>
      </c>
      <c r="E215" s="49">
        <v>700</v>
      </c>
      <c r="F215" s="57">
        <v>0.39</v>
      </c>
      <c r="G215" s="58"/>
      <c r="H215" s="60"/>
      <c r="I215" s="50">
        <v>76.37</v>
      </c>
      <c r="J215" s="61">
        <f>IF(ISNUMBER(I215),ROUND(F215*E215*I215,2),"")</f>
        <v>20849.009999999998</v>
      </c>
      <c r="K215" s="62"/>
      <c r="L215" s="63"/>
    </row>
    <row r="216" spans="1:12" s="6" customFormat="1" x14ac:dyDescent="0.25">
      <c r="A216" s="59" t="s">
        <v>434</v>
      </c>
      <c r="B216" s="54" t="s">
        <v>435</v>
      </c>
      <c r="C216" s="55" t="s">
        <v>810</v>
      </c>
      <c r="D216" s="49" t="s">
        <v>906</v>
      </c>
      <c r="E216" s="49">
        <v>700</v>
      </c>
      <c r="F216" s="57">
        <v>0.39</v>
      </c>
      <c r="G216" s="58"/>
      <c r="H216" s="60"/>
      <c r="I216" s="50">
        <v>137.66</v>
      </c>
      <c r="J216" s="61">
        <f>IF(ISNUMBER(I216),ROUND(F216*E216*I216,2),"")</f>
        <v>37581.18</v>
      </c>
      <c r="K216" s="62"/>
      <c r="L216" s="63"/>
    </row>
    <row r="217" spans="1:12" s="6" customFormat="1" x14ac:dyDescent="0.25">
      <c r="A217" s="59" t="s">
        <v>436</v>
      </c>
      <c r="B217" s="54" t="s">
        <v>437</v>
      </c>
      <c r="C217" s="55" t="s">
        <v>811</v>
      </c>
      <c r="D217" s="49" t="s">
        <v>906</v>
      </c>
      <c r="E217" s="49">
        <v>2500</v>
      </c>
      <c r="F217" s="57">
        <v>0.39</v>
      </c>
      <c r="G217" s="58"/>
      <c r="H217" s="60"/>
      <c r="I217" s="50">
        <v>51.92</v>
      </c>
      <c r="J217" s="61">
        <f>IF(ISNUMBER(I217),ROUND(F217*E217*I217,2),"")</f>
        <v>50622</v>
      </c>
      <c r="K217" s="62"/>
      <c r="L217" s="63"/>
    </row>
    <row r="218" spans="1:12" s="6" customFormat="1" ht="15" x14ac:dyDescent="0.25">
      <c r="A218" s="93" t="s">
        <v>438</v>
      </c>
      <c r="B218" s="94"/>
      <c r="C218" s="95" t="s">
        <v>439</v>
      </c>
      <c r="D218" s="96"/>
      <c r="E218" s="96"/>
      <c r="F218" s="96"/>
      <c r="G218" s="97"/>
      <c r="H218" s="98"/>
      <c r="I218" s="96"/>
      <c r="J218" s="99"/>
      <c r="K218" s="106">
        <f>SUBTOTAL(109,K219:K301)</f>
        <v>2840.2100000000009</v>
      </c>
      <c r="L218" s="106">
        <f>SUBTOTAL(109,L219:L301)</f>
        <v>85206.3</v>
      </c>
    </row>
    <row r="219" spans="1:12" s="6" customFormat="1" x14ac:dyDescent="0.25">
      <c r="A219" s="59" t="s">
        <v>440</v>
      </c>
      <c r="B219" s="54" t="s">
        <v>441</v>
      </c>
      <c r="C219" s="55" t="s">
        <v>812</v>
      </c>
      <c r="D219" s="49" t="s">
        <v>897</v>
      </c>
      <c r="E219" s="49">
        <v>5</v>
      </c>
      <c r="F219" s="49">
        <v>1</v>
      </c>
      <c r="G219" s="58">
        <v>5</v>
      </c>
      <c r="H219" s="60">
        <f>ROUND(1/(12*G219),4)</f>
        <v>1.67E-2</v>
      </c>
      <c r="I219" s="50">
        <v>39.890500000000003</v>
      </c>
      <c r="J219" s="61"/>
      <c r="K219" s="62">
        <f>ROUND(E219*F219*H219*I219,2)</f>
        <v>3.33</v>
      </c>
      <c r="L219" s="63">
        <f>ROUND(K219*30,2)</f>
        <v>99.9</v>
      </c>
    </row>
    <row r="220" spans="1:12" s="6" customFormat="1" x14ac:dyDescent="0.25">
      <c r="A220" s="59" t="s">
        <v>442</v>
      </c>
      <c r="B220" s="54" t="s">
        <v>443</v>
      </c>
      <c r="C220" s="55" t="s">
        <v>813</v>
      </c>
      <c r="D220" s="49" t="s">
        <v>897</v>
      </c>
      <c r="E220" s="49">
        <v>4</v>
      </c>
      <c r="F220" s="49">
        <v>1</v>
      </c>
      <c r="G220" s="58">
        <v>5</v>
      </c>
      <c r="H220" s="60">
        <f t="shared" ref="H220:H283" si="0">ROUND(1/(12*G220),4)</f>
        <v>1.67E-2</v>
      </c>
      <c r="I220" s="50">
        <v>57.9</v>
      </c>
      <c r="J220" s="61"/>
      <c r="K220" s="62">
        <f>ROUND(E220*F220*H220*I220,2)</f>
        <v>3.87</v>
      </c>
      <c r="L220" s="63">
        <f t="shared" ref="L220:L283" si="1">ROUND(K220*30,2)</f>
        <v>116.1</v>
      </c>
    </row>
    <row r="221" spans="1:12" s="6" customFormat="1" x14ac:dyDescent="0.25">
      <c r="A221" s="59" t="s">
        <v>444</v>
      </c>
      <c r="B221" s="54" t="s">
        <v>445</v>
      </c>
      <c r="C221" s="55" t="s">
        <v>814</v>
      </c>
      <c r="D221" s="49" t="s">
        <v>897</v>
      </c>
      <c r="E221" s="49">
        <v>5</v>
      </c>
      <c r="F221" s="49">
        <v>1</v>
      </c>
      <c r="G221" s="58">
        <v>5</v>
      </c>
      <c r="H221" s="60">
        <f t="shared" si="0"/>
        <v>1.67E-2</v>
      </c>
      <c r="I221" s="50">
        <v>72.14</v>
      </c>
      <c r="J221" s="61"/>
      <c r="K221" s="62">
        <f>ROUND(E221*F221*H221*I221,2)</f>
        <v>6.02</v>
      </c>
      <c r="L221" s="63">
        <f t="shared" si="1"/>
        <v>180.6</v>
      </c>
    </row>
    <row r="222" spans="1:12" s="6" customFormat="1" x14ac:dyDescent="0.25">
      <c r="A222" s="59" t="s">
        <v>446</v>
      </c>
      <c r="B222" s="54" t="s">
        <v>447</v>
      </c>
      <c r="C222" s="55" t="s">
        <v>815</v>
      </c>
      <c r="D222" s="49" t="s">
        <v>897</v>
      </c>
      <c r="E222" s="49">
        <v>5</v>
      </c>
      <c r="F222" s="49">
        <v>1</v>
      </c>
      <c r="G222" s="58">
        <v>5</v>
      </c>
      <c r="H222" s="60">
        <f>1/(12*G222)</f>
        <v>1.6666666666666666E-2</v>
      </c>
      <c r="I222" s="50">
        <v>35.81</v>
      </c>
      <c r="J222" s="61"/>
      <c r="K222" s="62">
        <f>ROUND(E222*F222*H222*I222,2)</f>
        <v>2.98</v>
      </c>
      <c r="L222" s="63">
        <f t="shared" si="1"/>
        <v>89.4</v>
      </c>
    </row>
    <row r="223" spans="1:12" s="6" customFormat="1" x14ac:dyDescent="0.25">
      <c r="A223" s="59" t="s">
        <v>448</v>
      </c>
      <c r="B223" s="54" t="s">
        <v>449</v>
      </c>
      <c r="C223" s="55" t="s">
        <v>816</v>
      </c>
      <c r="D223" s="49" t="s">
        <v>897</v>
      </c>
      <c r="E223" s="49">
        <v>26</v>
      </c>
      <c r="F223" s="49">
        <v>1</v>
      </c>
      <c r="G223" s="58">
        <v>5</v>
      </c>
      <c r="H223" s="60">
        <f t="shared" si="0"/>
        <v>1.67E-2</v>
      </c>
      <c r="I223" s="50">
        <v>79</v>
      </c>
      <c r="J223" s="61"/>
      <c r="K223" s="62">
        <f>ROUND(E223*F223*H223*I223,2)</f>
        <v>34.299999999999997</v>
      </c>
      <c r="L223" s="63">
        <f t="shared" si="1"/>
        <v>1029</v>
      </c>
    </row>
    <row r="224" spans="1:12" s="6" customFormat="1" x14ac:dyDescent="0.25">
      <c r="A224" s="59" t="s">
        <v>450</v>
      </c>
      <c r="B224" s="54" t="s">
        <v>451</v>
      </c>
      <c r="C224" s="55" t="s">
        <v>817</v>
      </c>
      <c r="D224" s="49" t="s">
        <v>897</v>
      </c>
      <c r="E224" s="49">
        <v>9</v>
      </c>
      <c r="F224" s="49">
        <v>1</v>
      </c>
      <c r="G224" s="58">
        <v>5</v>
      </c>
      <c r="H224" s="60">
        <f t="shared" si="0"/>
        <v>1.67E-2</v>
      </c>
      <c r="I224" s="50">
        <v>45.21</v>
      </c>
      <c r="J224" s="61"/>
      <c r="K224" s="62">
        <f>ROUND(E224*F224*H224*I224,2)</f>
        <v>6.8</v>
      </c>
      <c r="L224" s="63">
        <f t="shared" si="1"/>
        <v>204</v>
      </c>
    </row>
    <row r="225" spans="1:12" s="6" customFormat="1" x14ac:dyDescent="0.25">
      <c r="A225" s="59" t="s">
        <v>452</v>
      </c>
      <c r="B225" s="54" t="s">
        <v>453</v>
      </c>
      <c r="C225" s="55" t="s">
        <v>818</v>
      </c>
      <c r="D225" s="49" t="s">
        <v>897</v>
      </c>
      <c r="E225" s="49">
        <v>2</v>
      </c>
      <c r="F225" s="49">
        <v>1</v>
      </c>
      <c r="G225" s="58">
        <v>10</v>
      </c>
      <c r="H225" s="60">
        <f t="shared" si="0"/>
        <v>8.3000000000000001E-3</v>
      </c>
      <c r="I225" s="50">
        <v>2608.6</v>
      </c>
      <c r="J225" s="61"/>
      <c r="K225" s="62">
        <f>ROUND(E225*F225*H225*I225,2)</f>
        <v>43.3</v>
      </c>
      <c r="L225" s="63">
        <f t="shared" si="1"/>
        <v>1299</v>
      </c>
    </row>
    <row r="226" spans="1:12" s="6" customFormat="1" x14ac:dyDescent="0.25">
      <c r="A226" s="59" t="s">
        <v>454</v>
      </c>
      <c r="B226" s="54" t="s">
        <v>455</v>
      </c>
      <c r="C226" s="55" t="s">
        <v>819</v>
      </c>
      <c r="D226" s="49" t="s">
        <v>897</v>
      </c>
      <c r="E226" s="49">
        <v>30</v>
      </c>
      <c r="F226" s="49">
        <v>1</v>
      </c>
      <c r="G226" s="58">
        <v>5</v>
      </c>
      <c r="H226" s="60">
        <f t="shared" si="0"/>
        <v>1.67E-2</v>
      </c>
      <c r="I226" s="50">
        <v>154.85</v>
      </c>
      <c r="J226" s="61"/>
      <c r="K226" s="62">
        <f>ROUND(E226*F226*H226*I226,2)</f>
        <v>77.58</v>
      </c>
      <c r="L226" s="63">
        <f t="shared" si="1"/>
        <v>2327.4</v>
      </c>
    </row>
    <row r="227" spans="1:12" s="6" customFormat="1" x14ac:dyDescent="0.25">
      <c r="A227" s="59" t="s">
        <v>456</v>
      </c>
      <c r="B227" s="54" t="s">
        <v>457</v>
      </c>
      <c r="C227" s="55" t="s">
        <v>820</v>
      </c>
      <c r="D227" s="49" t="s">
        <v>897</v>
      </c>
      <c r="E227" s="49">
        <v>26</v>
      </c>
      <c r="F227" s="49">
        <v>1</v>
      </c>
      <c r="G227" s="58">
        <v>5</v>
      </c>
      <c r="H227" s="60">
        <f t="shared" si="0"/>
        <v>1.67E-2</v>
      </c>
      <c r="I227" s="50">
        <v>29.37</v>
      </c>
      <c r="J227" s="61"/>
      <c r="K227" s="62">
        <f>ROUND(E227*F227*H227*I227,2)</f>
        <v>12.75</v>
      </c>
      <c r="L227" s="63">
        <f t="shared" si="1"/>
        <v>382.5</v>
      </c>
    </row>
    <row r="228" spans="1:12" s="6" customFormat="1" x14ac:dyDescent="0.25">
      <c r="A228" s="59" t="s">
        <v>458</v>
      </c>
      <c r="B228" s="54" t="s">
        <v>459</v>
      </c>
      <c r="C228" s="55" t="s">
        <v>821</v>
      </c>
      <c r="D228" s="49" t="s">
        <v>897</v>
      </c>
      <c r="E228" s="49">
        <v>26</v>
      </c>
      <c r="F228" s="49">
        <v>1</v>
      </c>
      <c r="G228" s="58">
        <v>5</v>
      </c>
      <c r="H228" s="60">
        <f t="shared" si="0"/>
        <v>1.67E-2</v>
      </c>
      <c r="I228" s="50">
        <v>11.97</v>
      </c>
      <c r="J228" s="61"/>
      <c r="K228" s="62">
        <f>ROUND(E228*F228*H228*I228,2)</f>
        <v>5.2</v>
      </c>
      <c r="L228" s="63">
        <f t="shared" si="1"/>
        <v>156</v>
      </c>
    </row>
    <row r="229" spans="1:12" s="6" customFormat="1" x14ac:dyDescent="0.25">
      <c r="A229" s="59" t="s">
        <v>460</v>
      </c>
      <c r="B229" s="54" t="s">
        <v>461</v>
      </c>
      <c r="C229" s="55" t="s">
        <v>822</v>
      </c>
      <c r="D229" s="49" t="s">
        <v>897</v>
      </c>
      <c r="E229" s="49">
        <v>22</v>
      </c>
      <c r="F229" s="49">
        <v>1</v>
      </c>
      <c r="G229" s="58">
        <v>5</v>
      </c>
      <c r="H229" s="60">
        <f t="shared" si="0"/>
        <v>1.67E-2</v>
      </c>
      <c r="I229" s="50">
        <v>8.64</v>
      </c>
      <c r="J229" s="61"/>
      <c r="K229" s="62">
        <f>ROUND(E229*F229*H229*I229,2)</f>
        <v>3.17</v>
      </c>
      <c r="L229" s="63">
        <f t="shared" si="1"/>
        <v>95.1</v>
      </c>
    </row>
    <row r="230" spans="1:12" s="6" customFormat="1" x14ac:dyDescent="0.25">
      <c r="A230" s="59" t="s">
        <v>462</v>
      </c>
      <c r="B230" s="54" t="s">
        <v>463</v>
      </c>
      <c r="C230" s="55" t="s">
        <v>823</v>
      </c>
      <c r="D230" s="49" t="s">
        <v>897</v>
      </c>
      <c r="E230" s="49">
        <v>4</v>
      </c>
      <c r="F230" s="49">
        <v>1</v>
      </c>
      <c r="G230" s="58">
        <v>5</v>
      </c>
      <c r="H230" s="60">
        <f t="shared" si="0"/>
        <v>1.67E-2</v>
      </c>
      <c r="I230" s="50">
        <v>12.82</v>
      </c>
      <c r="J230" s="61"/>
      <c r="K230" s="62">
        <f>ROUND(E230*F230*H230*I230,2)</f>
        <v>0.86</v>
      </c>
      <c r="L230" s="63">
        <f t="shared" si="1"/>
        <v>25.8</v>
      </c>
    </row>
    <row r="231" spans="1:12" s="6" customFormat="1" x14ac:dyDescent="0.25">
      <c r="A231" s="59" t="s">
        <v>464</v>
      </c>
      <c r="B231" s="54" t="s">
        <v>465</v>
      </c>
      <c r="C231" s="55" t="s">
        <v>824</v>
      </c>
      <c r="D231" s="49" t="s">
        <v>897</v>
      </c>
      <c r="E231" s="49">
        <v>4</v>
      </c>
      <c r="F231" s="49">
        <v>1</v>
      </c>
      <c r="G231" s="58">
        <v>5</v>
      </c>
      <c r="H231" s="60">
        <f t="shared" si="0"/>
        <v>1.67E-2</v>
      </c>
      <c r="I231" s="50">
        <v>17.87</v>
      </c>
      <c r="J231" s="61"/>
      <c r="K231" s="62">
        <f>ROUND(E231*F231*H231*I231,2)</f>
        <v>1.19</v>
      </c>
      <c r="L231" s="63">
        <f t="shared" si="1"/>
        <v>35.700000000000003</v>
      </c>
    </row>
    <row r="232" spans="1:12" s="6" customFormat="1" x14ac:dyDescent="0.25">
      <c r="A232" s="59" t="s">
        <v>466</v>
      </c>
      <c r="B232" s="54" t="s">
        <v>467</v>
      </c>
      <c r="C232" s="55" t="s">
        <v>825</v>
      </c>
      <c r="D232" s="49" t="s">
        <v>897</v>
      </c>
      <c r="E232" s="49">
        <v>1</v>
      </c>
      <c r="F232" s="49">
        <v>1</v>
      </c>
      <c r="G232" s="58">
        <v>10</v>
      </c>
      <c r="H232" s="60">
        <f t="shared" si="0"/>
        <v>8.3000000000000001E-3</v>
      </c>
      <c r="I232" s="50">
        <v>1144.68</v>
      </c>
      <c r="J232" s="61"/>
      <c r="K232" s="62">
        <f>ROUND(E232*F232*H232*I232,2)</f>
        <v>9.5</v>
      </c>
      <c r="L232" s="63">
        <f t="shared" si="1"/>
        <v>285</v>
      </c>
    </row>
    <row r="233" spans="1:12" s="6" customFormat="1" x14ac:dyDescent="0.25">
      <c r="A233" s="59" t="s">
        <v>468</v>
      </c>
      <c r="B233" s="54" t="s">
        <v>469</v>
      </c>
      <c r="C233" s="55" t="s">
        <v>826</v>
      </c>
      <c r="D233" s="49" t="s">
        <v>897</v>
      </c>
      <c r="E233" s="49">
        <v>3</v>
      </c>
      <c r="F233" s="49">
        <v>1</v>
      </c>
      <c r="G233" s="58">
        <v>5</v>
      </c>
      <c r="H233" s="60">
        <f t="shared" si="0"/>
        <v>1.67E-2</v>
      </c>
      <c r="I233" s="50">
        <v>57.9</v>
      </c>
      <c r="J233" s="61"/>
      <c r="K233" s="62">
        <f>ROUND(E233*F233*H233*I233,2)</f>
        <v>2.9</v>
      </c>
      <c r="L233" s="63">
        <f t="shared" si="1"/>
        <v>87</v>
      </c>
    </row>
    <row r="234" spans="1:12" s="6" customFormat="1" x14ac:dyDescent="0.25">
      <c r="A234" s="59" t="s">
        <v>470</v>
      </c>
      <c r="B234" s="54" t="s">
        <v>471</v>
      </c>
      <c r="C234" s="55" t="s">
        <v>827</v>
      </c>
      <c r="D234" s="49" t="s">
        <v>897</v>
      </c>
      <c r="E234" s="49">
        <v>3</v>
      </c>
      <c r="F234" s="49">
        <v>1</v>
      </c>
      <c r="G234" s="58">
        <v>5</v>
      </c>
      <c r="H234" s="60">
        <f t="shared" si="0"/>
        <v>1.67E-2</v>
      </c>
      <c r="I234" s="50">
        <v>58.196999999999996</v>
      </c>
      <c r="J234" s="61"/>
      <c r="K234" s="62">
        <f>ROUND(E234*F234*H234*I234,2)</f>
        <v>2.92</v>
      </c>
      <c r="L234" s="63">
        <f t="shared" si="1"/>
        <v>87.6</v>
      </c>
    </row>
    <row r="235" spans="1:12" s="6" customFormat="1" x14ac:dyDescent="0.25">
      <c r="A235" s="59" t="s">
        <v>472</v>
      </c>
      <c r="B235" s="54" t="s">
        <v>473</v>
      </c>
      <c r="C235" s="55" t="s">
        <v>828</v>
      </c>
      <c r="D235" s="49" t="s">
        <v>897</v>
      </c>
      <c r="E235" s="49">
        <v>2</v>
      </c>
      <c r="F235" s="49">
        <v>1</v>
      </c>
      <c r="G235" s="58">
        <v>5</v>
      </c>
      <c r="H235" s="60">
        <f t="shared" si="0"/>
        <v>1.67E-2</v>
      </c>
      <c r="I235" s="50">
        <v>871.11</v>
      </c>
      <c r="J235" s="61"/>
      <c r="K235" s="62">
        <f>ROUND(E235*F235*H235*I235,2)</f>
        <v>29.1</v>
      </c>
      <c r="L235" s="63">
        <f t="shared" si="1"/>
        <v>873</v>
      </c>
    </row>
    <row r="236" spans="1:12" s="6" customFormat="1" x14ac:dyDescent="0.25">
      <c r="A236" s="59" t="s">
        <v>474</v>
      </c>
      <c r="B236" s="54" t="s">
        <v>475</v>
      </c>
      <c r="C236" s="55" t="s">
        <v>829</v>
      </c>
      <c r="D236" s="49" t="s">
        <v>897</v>
      </c>
      <c r="E236" s="49">
        <v>2</v>
      </c>
      <c r="F236" s="49">
        <v>1</v>
      </c>
      <c r="G236" s="58">
        <v>5</v>
      </c>
      <c r="H236" s="60">
        <f t="shared" si="0"/>
        <v>1.67E-2</v>
      </c>
      <c r="I236" s="50">
        <v>735.44</v>
      </c>
      <c r="J236" s="61"/>
      <c r="K236" s="62">
        <f>ROUND(E236*F236*H236*I236,2)</f>
        <v>24.56</v>
      </c>
      <c r="L236" s="63">
        <f t="shared" si="1"/>
        <v>736.8</v>
      </c>
    </row>
    <row r="237" spans="1:12" s="6" customFormat="1" x14ac:dyDescent="0.25">
      <c r="A237" s="59" t="s">
        <v>476</v>
      </c>
      <c r="B237" s="54" t="s">
        <v>477</v>
      </c>
      <c r="C237" s="55" t="s">
        <v>830</v>
      </c>
      <c r="D237" s="49" t="s">
        <v>897</v>
      </c>
      <c r="E237" s="49">
        <v>3</v>
      </c>
      <c r="F237" s="49">
        <v>1</v>
      </c>
      <c r="G237" s="58">
        <v>5</v>
      </c>
      <c r="H237" s="60">
        <f t="shared" si="0"/>
        <v>1.67E-2</v>
      </c>
      <c r="I237" s="50">
        <v>41.9</v>
      </c>
      <c r="J237" s="61"/>
      <c r="K237" s="62">
        <f>ROUND(E237*F237*H237*I237,2)</f>
        <v>2.1</v>
      </c>
      <c r="L237" s="63">
        <f t="shared" si="1"/>
        <v>63</v>
      </c>
    </row>
    <row r="238" spans="1:12" s="6" customFormat="1" x14ac:dyDescent="0.25">
      <c r="A238" s="59" t="s">
        <v>478</v>
      </c>
      <c r="B238" s="54" t="s">
        <v>479</v>
      </c>
      <c r="C238" s="55" t="s">
        <v>831</v>
      </c>
      <c r="D238" s="49" t="s">
        <v>897</v>
      </c>
      <c r="E238" s="49">
        <v>5</v>
      </c>
      <c r="F238" s="49">
        <v>1</v>
      </c>
      <c r="G238" s="58">
        <v>10</v>
      </c>
      <c r="H238" s="60">
        <f t="shared" si="0"/>
        <v>8.3000000000000001E-3</v>
      </c>
      <c r="I238" s="50">
        <v>389.9</v>
      </c>
      <c r="J238" s="61"/>
      <c r="K238" s="62">
        <f>ROUND(E238*F238*H238*I238,2)</f>
        <v>16.18</v>
      </c>
      <c r="L238" s="63">
        <f t="shared" si="1"/>
        <v>485.4</v>
      </c>
    </row>
    <row r="239" spans="1:12" s="6" customFormat="1" x14ac:dyDescent="0.25">
      <c r="A239" s="59" t="s">
        <v>480</v>
      </c>
      <c r="B239" s="54" t="s">
        <v>481</v>
      </c>
      <c r="C239" s="55" t="s">
        <v>832</v>
      </c>
      <c r="D239" s="49" t="s">
        <v>897</v>
      </c>
      <c r="E239" s="49">
        <v>3</v>
      </c>
      <c r="F239" s="49">
        <v>1</v>
      </c>
      <c r="G239" s="58">
        <v>10</v>
      </c>
      <c r="H239" s="60">
        <f t="shared" si="0"/>
        <v>8.3000000000000001E-3</v>
      </c>
      <c r="I239" s="50">
        <v>789</v>
      </c>
      <c r="J239" s="61"/>
      <c r="K239" s="62">
        <f>ROUND(E239*F239*H239*I239,2)</f>
        <v>19.649999999999999</v>
      </c>
      <c r="L239" s="63">
        <f t="shared" si="1"/>
        <v>589.5</v>
      </c>
    </row>
    <row r="240" spans="1:12" s="6" customFormat="1" x14ac:dyDescent="0.25">
      <c r="A240" s="59" t="s">
        <v>482</v>
      </c>
      <c r="B240" s="54" t="s">
        <v>483</v>
      </c>
      <c r="C240" s="55" t="s">
        <v>833</v>
      </c>
      <c r="D240" s="49" t="s">
        <v>897</v>
      </c>
      <c r="E240" s="49">
        <v>5</v>
      </c>
      <c r="F240" s="49">
        <v>1</v>
      </c>
      <c r="G240" s="58">
        <v>5</v>
      </c>
      <c r="H240" s="60">
        <f t="shared" si="0"/>
        <v>1.67E-2</v>
      </c>
      <c r="I240" s="50">
        <v>34.869999999999997</v>
      </c>
      <c r="J240" s="61"/>
      <c r="K240" s="62">
        <f>ROUND(E240*F240*H240*I240,2)</f>
        <v>2.91</v>
      </c>
      <c r="L240" s="63">
        <f t="shared" si="1"/>
        <v>87.3</v>
      </c>
    </row>
    <row r="241" spans="1:12" s="6" customFormat="1" x14ac:dyDescent="0.25">
      <c r="A241" s="59" t="s">
        <v>484</v>
      </c>
      <c r="B241" s="54" t="s">
        <v>485</v>
      </c>
      <c r="C241" s="55" t="s">
        <v>834</v>
      </c>
      <c r="D241" s="49" t="s">
        <v>897</v>
      </c>
      <c r="E241" s="49">
        <v>5</v>
      </c>
      <c r="F241" s="49">
        <v>1</v>
      </c>
      <c r="G241" s="58">
        <v>5</v>
      </c>
      <c r="H241" s="60">
        <f t="shared" si="0"/>
        <v>1.67E-2</v>
      </c>
      <c r="I241" s="50">
        <v>28.57</v>
      </c>
      <c r="J241" s="61"/>
      <c r="K241" s="62">
        <f>ROUND(E241*F241*H241*I241,2)</f>
        <v>2.39</v>
      </c>
      <c r="L241" s="63">
        <f t="shared" si="1"/>
        <v>71.7</v>
      </c>
    </row>
    <row r="242" spans="1:12" s="6" customFormat="1" x14ac:dyDescent="0.25">
      <c r="A242" s="59" t="s">
        <v>486</v>
      </c>
      <c r="B242" s="54" t="s">
        <v>487</v>
      </c>
      <c r="C242" s="55" t="s">
        <v>835</v>
      </c>
      <c r="D242" s="49" t="s">
        <v>897</v>
      </c>
      <c r="E242" s="49">
        <v>5</v>
      </c>
      <c r="F242" s="49">
        <v>1</v>
      </c>
      <c r="G242" s="58">
        <v>5</v>
      </c>
      <c r="H242" s="60">
        <f t="shared" si="0"/>
        <v>1.67E-2</v>
      </c>
      <c r="I242" s="50">
        <v>23.502999999999997</v>
      </c>
      <c r="J242" s="61"/>
      <c r="K242" s="62">
        <f>ROUND(E242*F242*H242*I242,2)</f>
        <v>1.96</v>
      </c>
      <c r="L242" s="63">
        <f t="shared" si="1"/>
        <v>58.8</v>
      </c>
    </row>
    <row r="243" spans="1:12" s="6" customFormat="1" x14ac:dyDescent="0.25">
      <c r="A243" s="59" t="s">
        <v>488</v>
      </c>
      <c r="B243" s="54" t="s">
        <v>489</v>
      </c>
      <c r="C243" s="55" t="s">
        <v>836</v>
      </c>
      <c r="D243" s="49" t="s">
        <v>897</v>
      </c>
      <c r="E243" s="49">
        <v>27</v>
      </c>
      <c r="F243" s="49">
        <v>1</v>
      </c>
      <c r="G243" s="58">
        <v>5</v>
      </c>
      <c r="H243" s="60">
        <f t="shared" si="0"/>
        <v>1.67E-2</v>
      </c>
      <c r="I243" s="50">
        <v>37.334999999999994</v>
      </c>
      <c r="J243" s="61"/>
      <c r="K243" s="62">
        <f>ROUND(E243*F243*H243*I243,2)</f>
        <v>16.829999999999998</v>
      </c>
      <c r="L243" s="63">
        <f t="shared" si="1"/>
        <v>504.9</v>
      </c>
    </row>
    <row r="244" spans="1:12" s="6" customFormat="1" x14ac:dyDescent="0.25">
      <c r="A244" s="59" t="s">
        <v>490</v>
      </c>
      <c r="B244" s="54" t="s">
        <v>491</v>
      </c>
      <c r="C244" s="55" t="s">
        <v>837</v>
      </c>
      <c r="D244" s="49" t="s">
        <v>897</v>
      </c>
      <c r="E244" s="49">
        <v>6</v>
      </c>
      <c r="F244" s="49">
        <v>1</v>
      </c>
      <c r="G244" s="58">
        <v>5</v>
      </c>
      <c r="H244" s="60">
        <f t="shared" si="0"/>
        <v>1.67E-2</v>
      </c>
      <c r="I244" s="50">
        <v>33.159999999999997</v>
      </c>
      <c r="J244" s="61"/>
      <c r="K244" s="62">
        <f>ROUND(E244*F244*H244*I244,2)</f>
        <v>3.32</v>
      </c>
      <c r="L244" s="63">
        <f t="shared" si="1"/>
        <v>99.6</v>
      </c>
    </row>
    <row r="245" spans="1:12" s="6" customFormat="1" x14ac:dyDescent="0.25">
      <c r="A245" s="59" t="s">
        <v>492</v>
      </c>
      <c r="B245" s="54" t="s">
        <v>493</v>
      </c>
      <c r="C245" s="55" t="s">
        <v>838</v>
      </c>
      <c r="D245" s="49" t="s">
        <v>897</v>
      </c>
      <c r="E245" s="49">
        <v>6</v>
      </c>
      <c r="F245" s="49">
        <v>1</v>
      </c>
      <c r="G245" s="58">
        <v>5</v>
      </c>
      <c r="H245" s="60">
        <f t="shared" si="0"/>
        <v>1.67E-2</v>
      </c>
      <c r="I245" s="50">
        <v>31.8</v>
      </c>
      <c r="J245" s="61"/>
      <c r="K245" s="62">
        <f>ROUND(E245*F245*H245*I245,2)</f>
        <v>3.19</v>
      </c>
      <c r="L245" s="63">
        <f t="shared" si="1"/>
        <v>95.7</v>
      </c>
    </row>
    <row r="246" spans="1:12" s="6" customFormat="1" x14ac:dyDescent="0.25">
      <c r="A246" s="59" t="s">
        <v>494</v>
      </c>
      <c r="B246" s="54" t="s">
        <v>495</v>
      </c>
      <c r="C246" s="55" t="s">
        <v>839</v>
      </c>
      <c r="D246" s="49" t="s">
        <v>897</v>
      </c>
      <c r="E246" s="49">
        <v>3</v>
      </c>
      <c r="F246" s="49">
        <v>1</v>
      </c>
      <c r="G246" s="58">
        <v>5</v>
      </c>
      <c r="H246" s="60">
        <f t="shared" si="0"/>
        <v>1.67E-2</v>
      </c>
      <c r="I246" s="50">
        <v>28.34</v>
      </c>
      <c r="J246" s="61"/>
      <c r="K246" s="62">
        <f>ROUND(E246*F246*H246*I246,2)</f>
        <v>1.42</v>
      </c>
      <c r="L246" s="63">
        <f t="shared" si="1"/>
        <v>42.6</v>
      </c>
    </row>
    <row r="247" spans="1:12" s="6" customFormat="1" x14ac:dyDescent="0.25">
      <c r="A247" s="59" t="s">
        <v>496</v>
      </c>
      <c r="B247" s="54" t="s">
        <v>497</v>
      </c>
      <c r="C247" s="55" t="s">
        <v>840</v>
      </c>
      <c r="D247" s="49" t="s">
        <v>897</v>
      </c>
      <c r="E247" s="49">
        <v>8</v>
      </c>
      <c r="F247" s="49">
        <v>1</v>
      </c>
      <c r="G247" s="58">
        <v>10</v>
      </c>
      <c r="H247" s="60">
        <f t="shared" si="0"/>
        <v>8.3000000000000001E-3</v>
      </c>
      <c r="I247" s="50">
        <v>2771.8</v>
      </c>
      <c r="J247" s="61"/>
      <c r="K247" s="62">
        <f>ROUND(E247*F247*H247*I247,2)</f>
        <v>184.05</v>
      </c>
      <c r="L247" s="63">
        <f t="shared" si="1"/>
        <v>5521.5</v>
      </c>
    </row>
    <row r="248" spans="1:12" s="6" customFormat="1" x14ac:dyDescent="0.25">
      <c r="A248" s="59" t="s">
        <v>498</v>
      </c>
      <c r="B248" s="54" t="s">
        <v>499</v>
      </c>
      <c r="C248" s="55" t="s">
        <v>841</v>
      </c>
      <c r="D248" s="49" t="s">
        <v>897</v>
      </c>
      <c r="E248" s="49">
        <v>2</v>
      </c>
      <c r="F248" s="49">
        <v>1</v>
      </c>
      <c r="G248" s="58">
        <v>5</v>
      </c>
      <c r="H248" s="60">
        <f t="shared" si="0"/>
        <v>1.67E-2</v>
      </c>
      <c r="I248" s="50">
        <v>254.53</v>
      </c>
      <c r="J248" s="61"/>
      <c r="K248" s="62">
        <f>ROUND(E248*F248*H248*I248,2)</f>
        <v>8.5</v>
      </c>
      <c r="L248" s="63">
        <f t="shared" si="1"/>
        <v>255</v>
      </c>
    </row>
    <row r="249" spans="1:12" s="6" customFormat="1" x14ac:dyDescent="0.25">
      <c r="A249" s="59" t="s">
        <v>500</v>
      </c>
      <c r="B249" s="54" t="s">
        <v>501</v>
      </c>
      <c r="C249" s="55" t="s">
        <v>842</v>
      </c>
      <c r="D249" s="49" t="s">
        <v>897</v>
      </c>
      <c r="E249" s="49">
        <v>6</v>
      </c>
      <c r="F249" s="49">
        <v>1</v>
      </c>
      <c r="G249" s="58">
        <v>5</v>
      </c>
      <c r="H249" s="60">
        <f t="shared" si="0"/>
        <v>1.67E-2</v>
      </c>
      <c r="I249" s="50">
        <v>344.7</v>
      </c>
      <c r="J249" s="61"/>
      <c r="K249" s="62">
        <f>ROUND(E249*F249*H249*I249,2)</f>
        <v>34.54</v>
      </c>
      <c r="L249" s="63">
        <f t="shared" si="1"/>
        <v>1036.2</v>
      </c>
    </row>
    <row r="250" spans="1:12" s="6" customFormat="1" x14ac:dyDescent="0.25">
      <c r="A250" s="59" t="s">
        <v>502</v>
      </c>
      <c r="B250" s="54" t="s">
        <v>503</v>
      </c>
      <c r="C250" s="55" t="s">
        <v>843</v>
      </c>
      <c r="D250" s="49" t="s">
        <v>897</v>
      </c>
      <c r="E250" s="49">
        <v>6</v>
      </c>
      <c r="F250" s="49">
        <v>1</v>
      </c>
      <c r="G250" s="58">
        <v>5</v>
      </c>
      <c r="H250" s="60">
        <f t="shared" si="0"/>
        <v>1.67E-2</v>
      </c>
      <c r="I250" s="50">
        <v>188.84</v>
      </c>
      <c r="J250" s="61"/>
      <c r="K250" s="62">
        <f>ROUND(E250*F250*H250*I250,2)</f>
        <v>18.920000000000002</v>
      </c>
      <c r="L250" s="63">
        <f t="shared" si="1"/>
        <v>567.6</v>
      </c>
    </row>
    <row r="251" spans="1:12" s="6" customFormat="1" x14ac:dyDescent="0.25">
      <c r="A251" s="59" t="s">
        <v>504</v>
      </c>
      <c r="B251" s="54" t="s">
        <v>505</v>
      </c>
      <c r="C251" s="55" t="s">
        <v>844</v>
      </c>
      <c r="D251" s="49" t="s">
        <v>897</v>
      </c>
      <c r="E251" s="49">
        <v>40</v>
      </c>
      <c r="F251" s="49">
        <v>1</v>
      </c>
      <c r="G251" s="58">
        <v>10</v>
      </c>
      <c r="H251" s="60">
        <f t="shared" si="0"/>
        <v>8.3000000000000001E-3</v>
      </c>
      <c r="I251" s="50">
        <v>842.99</v>
      </c>
      <c r="J251" s="61"/>
      <c r="K251" s="62">
        <f>ROUND(E251*F251*H251*I251,2)</f>
        <v>279.87</v>
      </c>
      <c r="L251" s="63">
        <f t="shared" si="1"/>
        <v>8396.1</v>
      </c>
    </row>
    <row r="252" spans="1:12" s="6" customFormat="1" x14ac:dyDescent="0.25">
      <c r="A252" s="59" t="s">
        <v>506</v>
      </c>
      <c r="B252" s="54" t="s">
        <v>507</v>
      </c>
      <c r="C252" s="55" t="s">
        <v>845</v>
      </c>
      <c r="D252" s="49" t="s">
        <v>897</v>
      </c>
      <c r="E252" s="49">
        <v>2</v>
      </c>
      <c r="F252" s="49">
        <v>1</v>
      </c>
      <c r="G252" s="58">
        <v>5</v>
      </c>
      <c r="H252" s="60">
        <f t="shared" si="0"/>
        <v>1.67E-2</v>
      </c>
      <c r="I252" s="50">
        <v>9.15</v>
      </c>
      <c r="J252" s="61"/>
      <c r="K252" s="62">
        <f>ROUND(E252*F252*H252*I252,2)</f>
        <v>0.31</v>
      </c>
      <c r="L252" s="63">
        <f t="shared" si="1"/>
        <v>9.3000000000000007</v>
      </c>
    </row>
    <row r="253" spans="1:12" s="6" customFormat="1" x14ac:dyDescent="0.25">
      <c r="A253" s="59" t="s">
        <v>508</v>
      </c>
      <c r="B253" s="54" t="s">
        <v>509</v>
      </c>
      <c r="C253" s="55" t="s">
        <v>846</v>
      </c>
      <c r="D253" s="49" t="s">
        <v>897</v>
      </c>
      <c r="E253" s="49">
        <v>5</v>
      </c>
      <c r="F253" s="49">
        <v>1</v>
      </c>
      <c r="G253" s="58">
        <v>5</v>
      </c>
      <c r="H253" s="60">
        <f t="shared" si="0"/>
        <v>1.67E-2</v>
      </c>
      <c r="I253" s="50">
        <v>38.770000000000003</v>
      </c>
      <c r="J253" s="61"/>
      <c r="K253" s="62">
        <f>ROUND(E253*F253*H253*I253,2)</f>
        <v>3.24</v>
      </c>
      <c r="L253" s="63">
        <f t="shared" si="1"/>
        <v>97.2</v>
      </c>
    </row>
    <row r="254" spans="1:12" s="6" customFormat="1" x14ac:dyDescent="0.25">
      <c r="A254" s="59" t="s">
        <v>510</v>
      </c>
      <c r="B254" s="54" t="s">
        <v>511</v>
      </c>
      <c r="C254" s="55" t="s">
        <v>847</v>
      </c>
      <c r="D254" s="49" t="s">
        <v>897</v>
      </c>
      <c r="E254" s="49">
        <v>5</v>
      </c>
      <c r="F254" s="49">
        <v>1</v>
      </c>
      <c r="G254" s="58">
        <v>5</v>
      </c>
      <c r="H254" s="60">
        <f t="shared" si="0"/>
        <v>1.67E-2</v>
      </c>
      <c r="I254" s="50">
        <v>52</v>
      </c>
      <c r="J254" s="61"/>
      <c r="K254" s="62">
        <f>ROUND(E254*F254*H254*I254,2)</f>
        <v>4.34</v>
      </c>
      <c r="L254" s="63">
        <f t="shared" si="1"/>
        <v>130.19999999999999</v>
      </c>
    </row>
    <row r="255" spans="1:12" s="6" customFormat="1" x14ac:dyDescent="0.25">
      <c r="A255" s="59" t="s">
        <v>512</v>
      </c>
      <c r="B255" s="54" t="s">
        <v>513</v>
      </c>
      <c r="C255" s="55" t="s">
        <v>848</v>
      </c>
      <c r="D255" s="49" t="s">
        <v>897</v>
      </c>
      <c r="E255" s="49">
        <v>4</v>
      </c>
      <c r="F255" s="49">
        <v>1</v>
      </c>
      <c r="G255" s="58">
        <v>5</v>
      </c>
      <c r="H255" s="60">
        <f t="shared" si="0"/>
        <v>1.67E-2</v>
      </c>
      <c r="I255" s="50">
        <v>68.87</v>
      </c>
      <c r="J255" s="61"/>
      <c r="K255" s="62">
        <f>ROUND(E255*F255*H255*I255,2)</f>
        <v>4.5999999999999996</v>
      </c>
      <c r="L255" s="63">
        <f t="shared" si="1"/>
        <v>138</v>
      </c>
    </row>
    <row r="256" spans="1:12" s="6" customFormat="1" x14ac:dyDescent="0.25">
      <c r="A256" s="59" t="s">
        <v>514</v>
      </c>
      <c r="B256" s="54" t="s">
        <v>515</v>
      </c>
      <c r="C256" s="55" t="s">
        <v>849</v>
      </c>
      <c r="D256" s="49" t="s">
        <v>897</v>
      </c>
      <c r="E256" s="49">
        <v>4</v>
      </c>
      <c r="F256" s="49">
        <v>1</v>
      </c>
      <c r="G256" s="58">
        <v>5</v>
      </c>
      <c r="H256" s="60">
        <f t="shared" si="0"/>
        <v>1.67E-2</v>
      </c>
      <c r="I256" s="50">
        <v>47.61</v>
      </c>
      <c r="J256" s="61"/>
      <c r="K256" s="62">
        <f>ROUND(E256*F256*H256*I256,2)</f>
        <v>3.18</v>
      </c>
      <c r="L256" s="63">
        <f t="shared" si="1"/>
        <v>95.4</v>
      </c>
    </row>
    <row r="257" spans="1:12" s="6" customFormat="1" x14ac:dyDescent="0.25">
      <c r="A257" s="59" t="s">
        <v>516</v>
      </c>
      <c r="B257" s="54" t="s">
        <v>517</v>
      </c>
      <c r="C257" s="55" t="s">
        <v>850</v>
      </c>
      <c r="D257" s="49" t="s">
        <v>897</v>
      </c>
      <c r="E257" s="49">
        <v>22</v>
      </c>
      <c r="F257" s="49">
        <v>1</v>
      </c>
      <c r="G257" s="58">
        <v>5</v>
      </c>
      <c r="H257" s="60">
        <f t="shared" si="0"/>
        <v>1.67E-2</v>
      </c>
      <c r="I257" s="50">
        <v>41.85</v>
      </c>
      <c r="J257" s="61"/>
      <c r="K257" s="62">
        <f>ROUND(E257*F257*H257*I257,2)</f>
        <v>15.38</v>
      </c>
      <c r="L257" s="63">
        <f t="shared" si="1"/>
        <v>461.4</v>
      </c>
    </row>
    <row r="258" spans="1:12" s="6" customFormat="1" x14ac:dyDescent="0.25">
      <c r="A258" s="59" t="s">
        <v>518</v>
      </c>
      <c r="B258" s="54" t="s">
        <v>519</v>
      </c>
      <c r="C258" s="55" t="s">
        <v>851</v>
      </c>
      <c r="D258" s="49" t="s">
        <v>897</v>
      </c>
      <c r="E258" s="49">
        <v>22</v>
      </c>
      <c r="F258" s="49">
        <v>1</v>
      </c>
      <c r="G258" s="58">
        <v>5</v>
      </c>
      <c r="H258" s="60">
        <f t="shared" si="0"/>
        <v>1.67E-2</v>
      </c>
      <c r="I258" s="50">
        <v>45.54</v>
      </c>
      <c r="J258" s="61"/>
      <c r="K258" s="62">
        <f>ROUND(E258*F258*H258*I258,2)</f>
        <v>16.73</v>
      </c>
      <c r="L258" s="63">
        <f t="shared" si="1"/>
        <v>501.9</v>
      </c>
    </row>
    <row r="259" spans="1:12" s="6" customFormat="1" x14ac:dyDescent="0.25">
      <c r="A259" s="59" t="s">
        <v>520</v>
      </c>
      <c r="B259" s="54" t="s">
        <v>521</v>
      </c>
      <c r="C259" s="55" t="s">
        <v>852</v>
      </c>
      <c r="D259" s="49" t="s">
        <v>897</v>
      </c>
      <c r="E259" s="49">
        <v>7</v>
      </c>
      <c r="F259" s="49">
        <v>1</v>
      </c>
      <c r="G259" s="58">
        <v>5</v>
      </c>
      <c r="H259" s="60">
        <f t="shared" si="0"/>
        <v>1.67E-2</v>
      </c>
      <c r="I259" s="50">
        <v>22.03</v>
      </c>
      <c r="J259" s="61"/>
      <c r="K259" s="62">
        <f>ROUND(E259*F259*H259*I259,2)</f>
        <v>2.58</v>
      </c>
      <c r="L259" s="63">
        <f t="shared" si="1"/>
        <v>77.400000000000006</v>
      </c>
    </row>
    <row r="260" spans="1:12" s="6" customFormat="1" x14ac:dyDescent="0.25">
      <c r="A260" s="59" t="s">
        <v>522</v>
      </c>
      <c r="B260" s="54" t="s">
        <v>523</v>
      </c>
      <c r="C260" s="55" t="s">
        <v>853</v>
      </c>
      <c r="D260" s="49" t="s">
        <v>897</v>
      </c>
      <c r="E260" s="49">
        <v>22</v>
      </c>
      <c r="F260" s="49">
        <v>1</v>
      </c>
      <c r="G260" s="58">
        <v>5</v>
      </c>
      <c r="H260" s="60">
        <f t="shared" si="0"/>
        <v>1.67E-2</v>
      </c>
      <c r="I260" s="50">
        <v>36.229999999999997</v>
      </c>
      <c r="J260" s="61"/>
      <c r="K260" s="62">
        <f>ROUND(E260*F260*H260*I260,2)</f>
        <v>13.31</v>
      </c>
      <c r="L260" s="63">
        <f t="shared" si="1"/>
        <v>399.3</v>
      </c>
    </row>
    <row r="261" spans="1:12" s="6" customFormat="1" x14ac:dyDescent="0.25">
      <c r="A261" s="59" t="s">
        <v>524</v>
      </c>
      <c r="B261" s="54" t="s">
        <v>525</v>
      </c>
      <c r="C261" s="55" t="s">
        <v>854</v>
      </c>
      <c r="D261" s="49" t="s">
        <v>897</v>
      </c>
      <c r="E261" s="49">
        <v>2</v>
      </c>
      <c r="F261" s="49">
        <v>1</v>
      </c>
      <c r="G261" s="58">
        <v>5</v>
      </c>
      <c r="H261" s="60">
        <f t="shared" si="0"/>
        <v>1.67E-2</v>
      </c>
      <c r="I261" s="50">
        <v>95.31</v>
      </c>
      <c r="J261" s="61"/>
      <c r="K261" s="62">
        <f>ROUND(E261*F261*H261*I261,2)</f>
        <v>3.18</v>
      </c>
      <c r="L261" s="63">
        <f t="shared" si="1"/>
        <v>95.4</v>
      </c>
    </row>
    <row r="262" spans="1:12" s="6" customFormat="1" x14ac:dyDescent="0.25">
      <c r="A262" s="59" t="s">
        <v>526</v>
      </c>
      <c r="B262" s="54" t="s">
        <v>527</v>
      </c>
      <c r="C262" s="55" t="s">
        <v>855</v>
      </c>
      <c r="D262" s="49" t="s">
        <v>897</v>
      </c>
      <c r="E262" s="49">
        <v>2</v>
      </c>
      <c r="F262" s="49">
        <v>1</v>
      </c>
      <c r="G262" s="58">
        <v>5</v>
      </c>
      <c r="H262" s="60">
        <f t="shared" si="0"/>
        <v>1.67E-2</v>
      </c>
      <c r="I262" s="50">
        <v>47.224499999999999</v>
      </c>
      <c r="J262" s="61"/>
      <c r="K262" s="62">
        <f>ROUND(E262*F262*H262*I262,2)</f>
        <v>1.58</v>
      </c>
      <c r="L262" s="63">
        <f t="shared" si="1"/>
        <v>47.4</v>
      </c>
    </row>
    <row r="263" spans="1:12" s="6" customFormat="1" x14ac:dyDescent="0.25">
      <c r="A263" s="59" t="s">
        <v>528</v>
      </c>
      <c r="B263" s="54" t="s">
        <v>529</v>
      </c>
      <c r="C263" s="55" t="s">
        <v>856</v>
      </c>
      <c r="D263" s="49" t="s">
        <v>897</v>
      </c>
      <c r="E263" s="49">
        <v>28</v>
      </c>
      <c r="F263" s="49">
        <v>1</v>
      </c>
      <c r="G263" s="58">
        <v>5</v>
      </c>
      <c r="H263" s="60">
        <f t="shared" si="0"/>
        <v>1.67E-2</v>
      </c>
      <c r="I263" s="50">
        <v>53.845999999999997</v>
      </c>
      <c r="J263" s="61"/>
      <c r="K263" s="62">
        <f>ROUND(E263*F263*H263*I263,2)</f>
        <v>25.18</v>
      </c>
      <c r="L263" s="63">
        <f t="shared" si="1"/>
        <v>755.4</v>
      </c>
    </row>
    <row r="264" spans="1:12" s="6" customFormat="1" x14ac:dyDescent="0.25">
      <c r="A264" s="59" t="s">
        <v>530</v>
      </c>
      <c r="B264" s="54" t="s">
        <v>531</v>
      </c>
      <c r="C264" s="55" t="s">
        <v>857</v>
      </c>
      <c r="D264" s="49" t="s">
        <v>897</v>
      </c>
      <c r="E264" s="49">
        <v>4</v>
      </c>
      <c r="F264" s="49">
        <v>1</v>
      </c>
      <c r="G264" s="58">
        <v>5</v>
      </c>
      <c r="H264" s="60">
        <f t="shared" si="0"/>
        <v>1.67E-2</v>
      </c>
      <c r="I264" s="50">
        <v>145.30000000000001</v>
      </c>
      <c r="J264" s="61"/>
      <c r="K264" s="62">
        <f>ROUND(E264*F264*H264*I264,2)</f>
        <v>9.7100000000000009</v>
      </c>
      <c r="L264" s="63">
        <f t="shared" si="1"/>
        <v>291.3</v>
      </c>
    </row>
    <row r="265" spans="1:12" s="6" customFormat="1" x14ac:dyDescent="0.25">
      <c r="A265" s="59" t="s">
        <v>532</v>
      </c>
      <c r="B265" s="54" t="s">
        <v>533</v>
      </c>
      <c r="C265" s="55" t="s">
        <v>858</v>
      </c>
      <c r="D265" s="49" t="s">
        <v>897</v>
      </c>
      <c r="E265" s="49">
        <v>2</v>
      </c>
      <c r="F265" s="49">
        <v>1</v>
      </c>
      <c r="G265" s="58">
        <v>5</v>
      </c>
      <c r="H265" s="60">
        <f t="shared" si="0"/>
        <v>1.67E-2</v>
      </c>
      <c r="I265" s="50">
        <v>126.369</v>
      </c>
      <c r="J265" s="61"/>
      <c r="K265" s="62">
        <f>ROUND(E265*F265*H265*I265,2)</f>
        <v>4.22</v>
      </c>
      <c r="L265" s="63">
        <f t="shared" si="1"/>
        <v>126.6</v>
      </c>
    </row>
    <row r="266" spans="1:12" s="6" customFormat="1" x14ac:dyDescent="0.25">
      <c r="A266" s="59" t="s">
        <v>534</v>
      </c>
      <c r="B266" s="54" t="s">
        <v>535</v>
      </c>
      <c r="C266" s="55" t="s">
        <v>859</v>
      </c>
      <c r="D266" s="49" t="s">
        <v>897</v>
      </c>
      <c r="E266" s="49">
        <v>22</v>
      </c>
      <c r="F266" s="49">
        <v>1</v>
      </c>
      <c r="G266" s="58">
        <v>5</v>
      </c>
      <c r="H266" s="60">
        <f t="shared" si="0"/>
        <v>1.67E-2</v>
      </c>
      <c r="I266" s="50">
        <v>98.9</v>
      </c>
      <c r="J266" s="61"/>
      <c r="K266" s="62">
        <f>ROUND(E266*F266*H266*I266,2)</f>
        <v>36.340000000000003</v>
      </c>
      <c r="L266" s="63">
        <f t="shared" si="1"/>
        <v>1090.2</v>
      </c>
    </row>
    <row r="267" spans="1:12" s="6" customFormat="1" x14ac:dyDescent="0.25">
      <c r="A267" s="59" t="s">
        <v>536</v>
      </c>
      <c r="B267" s="54" t="s">
        <v>537</v>
      </c>
      <c r="C267" s="55" t="s">
        <v>860</v>
      </c>
      <c r="D267" s="49" t="s">
        <v>897</v>
      </c>
      <c r="E267" s="49">
        <v>22</v>
      </c>
      <c r="F267" s="49">
        <v>1</v>
      </c>
      <c r="G267" s="58">
        <v>5</v>
      </c>
      <c r="H267" s="60">
        <f t="shared" si="0"/>
        <v>1.67E-2</v>
      </c>
      <c r="I267" s="50">
        <v>56.45</v>
      </c>
      <c r="J267" s="61"/>
      <c r="K267" s="62">
        <f>ROUND(E267*F267*H267*I267,2)</f>
        <v>20.74</v>
      </c>
      <c r="L267" s="63">
        <f t="shared" si="1"/>
        <v>622.20000000000005</v>
      </c>
    </row>
    <row r="268" spans="1:12" s="6" customFormat="1" x14ac:dyDescent="0.25">
      <c r="A268" s="59" t="s">
        <v>538</v>
      </c>
      <c r="B268" s="54" t="s">
        <v>539</v>
      </c>
      <c r="C268" s="55" t="s">
        <v>861</v>
      </c>
      <c r="D268" s="49" t="s">
        <v>897</v>
      </c>
      <c r="E268" s="49">
        <v>3</v>
      </c>
      <c r="F268" s="49">
        <v>1</v>
      </c>
      <c r="G268" s="58">
        <v>5</v>
      </c>
      <c r="H268" s="60">
        <f t="shared" si="0"/>
        <v>1.67E-2</v>
      </c>
      <c r="I268" s="50">
        <v>18.25</v>
      </c>
      <c r="J268" s="61"/>
      <c r="K268" s="62">
        <f>ROUND(E268*F268*H268*I268,2)</f>
        <v>0.91</v>
      </c>
      <c r="L268" s="63">
        <f t="shared" si="1"/>
        <v>27.3</v>
      </c>
    </row>
    <row r="269" spans="1:12" s="6" customFormat="1" x14ac:dyDescent="0.25">
      <c r="A269" s="59" t="s">
        <v>540</v>
      </c>
      <c r="B269" s="54" t="s">
        <v>541</v>
      </c>
      <c r="C269" s="55" t="s">
        <v>862</v>
      </c>
      <c r="D269" s="49" t="s">
        <v>897</v>
      </c>
      <c r="E269" s="49">
        <v>4</v>
      </c>
      <c r="F269" s="49">
        <v>1</v>
      </c>
      <c r="G269" s="58">
        <v>5</v>
      </c>
      <c r="H269" s="60">
        <f t="shared" si="0"/>
        <v>1.67E-2</v>
      </c>
      <c r="I269" s="50">
        <v>104.15</v>
      </c>
      <c r="J269" s="61"/>
      <c r="K269" s="62">
        <f>ROUND(E269*F269*H269*I269,2)</f>
        <v>6.96</v>
      </c>
      <c r="L269" s="63">
        <f t="shared" si="1"/>
        <v>208.8</v>
      </c>
    </row>
    <row r="270" spans="1:12" s="6" customFormat="1" x14ac:dyDescent="0.25">
      <c r="A270" s="59" t="s">
        <v>542</v>
      </c>
      <c r="B270" s="54" t="s">
        <v>543</v>
      </c>
      <c r="C270" s="55" t="s">
        <v>863</v>
      </c>
      <c r="D270" s="49" t="s">
        <v>897</v>
      </c>
      <c r="E270" s="49">
        <v>100</v>
      </c>
      <c r="F270" s="49">
        <v>1</v>
      </c>
      <c r="G270" s="58">
        <v>5</v>
      </c>
      <c r="H270" s="60">
        <f t="shared" si="0"/>
        <v>1.67E-2</v>
      </c>
      <c r="I270" s="50">
        <v>31.5</v>
      </c>
      <c r="J270" s="61"/>
      <c r="K270" s="62">
        <f>ROUND(E270*F270*H270*I270,2)</f>
        <v>52.61</v>
      </c>
      <c r="L270" s="63">
        <f t="shared" si="1"/>
        <v>1578.3</v>
      </c>
    </row>
    <row r="271" spans="1:12" s="6" customFormat="1" x14ac:dyDescent="0.25">
      <c r="A271" s="59" t="s">
        <v>544</v>
      </c>
      <c r="B271" s="54" t="s">
        <v>545</v>
      </c>
      <c r="C271" s="55" t="s">
        <v>864</v>
      </c>
      <c r="D271" s="49" t="s">
        <v>897</v>
      </c>
      <c r="E271" s="49">
        <v>1</v>
      </c>
      <c r="F271" s="49">
        <v>1</v>
      </c>
      <c r="G271" s="58">
        <v>5</v>
      </c>
      <c r="H271" s="60">
        <f t="shared" si="0"/>
        <v>1.67E-2</v>
      </c>
      <c r="I271" s="50">
        <v>12738.7</v>
      </c>
      <c r="J271" s="61"/>
      <c r="K271" s="62">
        <f>ROUND(E271*F271*H271*I271,2)</f>
        <v>212.74</v>
      </c>
      <c r="L271" s="63">
        <f t="shared" si="1"/>
        <v>6382.2</v>
      </c>
    </row>
    <row r="272" spans="1:12" s="6" customFormat="1" x14ac:dyDescent="0.25">
      <c r="A272" s="59" t="s">
        <v>546</v>
      </c>
      <c r="B272" s="54" t="s">
        <v>547</v>
      </c>
      <c r="C272" s="55" t="s">
        <v>865</v>
      </c>
      <c r="D272" s="49" t="s">
        <v>897</v>
      </c>
      <c r="E272" s="49">
        <v>22</v>
      </c>
      <c r="F272" s="49">
        <v>1</v>
      </c>
      <c r="G272" s="58">
        <v>5</v>
      </c>
      <c r="H272" s="60">
        <f t="shared" si="0"/>
        <v>1.67E-2</v>
      </c>
      <c r="I272" s="50">
        <v>23.48</v>
      </c>
      <c r="J272" s="61"/>
      <c r="K272" s="62">
        <f>ROUND(E272*F272*H272*I272,2)</f>
        <v>8.6300000000000008</v>
      </c>
      <c r="L272" s="63">
        <f t="shared" si="1"/>
        <v>258.89999999999998</v>
      </c>
    </row>
    <row r="273" spans="1:12" s="6" customFormat="1" x14ac:dyDescent="0.25">
      <c r="A273" s="59" t="s">
        <v>548</v>
      </c>
      <c r="B273" s="54" t="s">
        <v>549</v>
      </c>
      <c r="C273" s="55" t="s">
        <v>866</v>
      </c>
      <c r="D273" s="49" t="s">
        <v>897</v>
      </c>
      <c r="E273" s="49">
        <v>22</v>
      </c>
      <c r="F273" s="49">
        <v>1</v>
      </c>
      <c r="G273" s="58">
        <v>5</v>
      </c>
      <c r="H273" s="60">
        <f t="shared" si="0"/>
        <v>1.67E-2</v>
      </c>
      <c r="I273" s="50">
        <v>28.4</v>
      </c>
      <c r="J273" s="61"/>
      <c r="K273" s="62">
        <f>ROUND(E273*F273*H273*I273,2)</f>
        <v>10.43</v>
      </c>
      <c r="L273" s="63">
        <f t="shared" si="1"/>
        <v>312.89999999999998</v>
      </c>
    </row>
    <row r="274" spans="1:12" x14ac:dyDescent="0.2">
      <c r="A274" s="59" t="s">
        <v>550</v>
      </c>
      <c r="B274" s="54" t="s">
        <v>551</v>
      </c>
      <c r="C274" s="55" t="s">
        <v>867</v>
      </c>
      <c r="D274" s="49" t="s">
        <v>897</v>
      </c>
      <c r="E274" s="49">
        <v>22</v>
      </c>
      <c r="F274" s="49">
        <v>1</v>
      </c>
      <c r="G274" s="58">
        <v>5</v>
      </c>
      <c r="H274" s="60">
        <f t="shared" si="0"/>
        <v>1.67E-2</v>
      </c>
      <c r="I274" s="50">
        <v>28.33</v>
      </c>
      <c r="J274" s="61"/>
      <c r="K274" s="62">
        <f>ROUND(E274*F274*H274*I274,2)</f>
        <v>10.41</v>
      </c>
      <c r="L274" s="63">
        <f t="shared" si="1"/>
        <v>312.3</v>
      </c>
    </row>
    <row r="275" spans="1:12" x14ac:dyDescent="0.2">
      <c r="A275" s="59" t="s">
        <v>552</v>
      </c>
      <c r="B275" s="54" t="s">
        <v>553</v>
      </c>
      <c r="C275" s="55" t="s">
        <v>868</v>
      </c>
      <c r="D275" s="49" t="s">
        <v>897</v>
      </c>
      <c r="E275" s="49">
        <v>1</v>
      </c>
      <c r="F275" s="49">
        <v>1</v>
      </c>
      <c r="G275" s="58">
        <v>10</v>
      </c>
      <c r="H275" s="60">
        <f t="shared" si="0"/>
        <v>8.3000000000000001E-3</v>
      </c>
      <c r="I275" s="50">
        <v>3580</v>
      </c>
      <c r="J275" s="61"/>
      <c r="K275" s="62">
        <f>ROUND(E275*F275*H275*I275,2)</f>
        <v>29.71</v>
      </c>
      <c r="L275" s="63">
        <f t="shared" si="1"/>
        <v>891.3</v>
      </c>
    </row>
    <row r="276" spans="1:12" s="6" customFormat="1" x14ac:dyDescent="0.25">
      <c r="A276" s="59" t="s">
        <v>554</v>
      </c>
      <c r="B276" s="54" t="s">
        <v>555</v>
      </c>
      <c r="C276" s="55" t="s">
        <v>869</v>
      </c>
      <c r="D276" s="49" t="s">
        <v>897</v>
      </c>
      <c r="E276" s="49">
        <v>6</v>
      </c>
      <c r="F276" s="49">
        <v>1</v>
      </c>
      <c r="G276" s="58">
        <v>5</v>
      </c>
      <c r="H276" s="60">
        <f t="shared" si="0"/>
        <v>1.67E-2</v>
      </c>
      <c r="I276" s="50">
        <v>89.96</v>
      </c>
      <c r="J276" s="61"/>
      <c r="K276" s="62">
        <f>ROUND(E276*F276*H276*I276,2)</f>
        <v>9.01</v>
      </c>
      <c r="L276" s="63">
        <f t="shared" si="1"/>
        <v>270.3</v>
      </c>
    </row>
    <row r="277" spans="1:12" x14ac:dyDescent="0.2">
      <c r="A277" s="59" t="s">
        <v>556</v>
      </c>
      <c r="B277" s="54" t="s">
        <v>557</v>
      </c>
      <c r="C277" s="55" t="s">
        <v>870</v>
      </c>
      <c r="D277" s="49" t="s">
        <v>897</v>
      </c>
      <c r="E277" s="49">
        <v>1</v>
      </c>
      <c r="F277" s="49">
        <v>1</v>
      </c>
      <c r="G277" s="58">
        <v>10</v>
      </c>
      <c r="H277" s="60">
        <f t="shared" si="0"/>
        <v>8.3000000000000001E-3</v>
      </c>
      <c r="I277" s="50">
        <v>8696.01</v>
      </c>
      <c r="J277" s="61"/>
      <c r="K277" s="62">
        <f>ROUND(E277*F277*H277*I277,2)</f>
        <v>72.180000000000007</v>
      </c>
      <c r="L277" s="63">
        <f t="shared" si="1"/>
        <v>2165.4</v>
      </c>
    </row>
    <row r="278" spans="1:12" x14ac:dyDescent="0.2">
      <c r="A278" s="59" t="s">
        <v>558</v>
      </c>
      <c r="B278" s="54" t="s">
        <v>559</v>
      </c>
      <c r="C278" s="55" t="s">
        <v>871</v>
      </c>
      <c r="D278" s="49" t="s">
        <v>897</v>
      </c>
      <c r="E278" s="49">
        <v>6</v>
      </c>
      <c r="F278" s="49">
        <v>1</v>
      </c>
      <c r="G278" s="58">
        <v>10</v>
      </c>
      <c r="H278" s="60">
        <f t="shared" si="0"/>
        <v>8.3000000000000001E-3</v>
      </c>
      <c r="I278" s="50">
        <v>1149</v>
      </c>
      <c r="J278" s="61"/>
      <c r="K278" s="62">
        <f>ROUND(E278*F278*H278*I278,2)</f>
        <v>57.22</v>
      </c>
      <c r="L278" s="63">
        <f t="shared" si="1"/>
        <v>1716.6</v>
      </c>
    </row>
    <row r="279" spans="1:12" x14ac:dyDescent="0.2">
      <c r="A279" s="59" t="s">
        <v>560</v>
      </c>
      <c r="B279" s="54" t="s">
        <v>561</v>
      </c>
      <c r="C279" s="55" t="s">
        <v>872</v>
      </c>
      <c r="D279" s="49" t="s">
        <v>897</v>
      </c>
      <c r="E279" s="49">
        <v>3</v>
      </c>
      <c r="F279" s="49">
        <v>1</v>
      </c>
      <c r="G279" s="58">
        <v>10</v>
      </c>
      <c r="H279" s="60">
        <f t="shared" si="0"/>
        <v>8.3000000000000001E-3</v>
      </c>
      <c r="I279" s="50">
        <v>576.45000000000005</v>
      </c>
      <c r="J279" s="61"/>
      <c r="K279" s="62">
        <f>ROUND(E279*F279*H279*I279,2)</f>
        <v>14.35</v>
      </c>
      <c r="L279" s="63">
        <f t="shared" si="1"/>
        <v>430.5</v>
      </c>
    </row>
    <row r="280" spans="1:12" x14ac:dyDescent="0.2">
      <c r="A280" s="59" t="s">
        <v>562</v>
      </c>
      <c r="B280" s="54" t="s">
        <v>563</v>
      </c>
      <c r="C280" s="55" t="s">
        <v>873</v>
      </c>
      <c r="D280" s="49" t="s">
        <v>897</v>
      </c>
      <c r="E280" s="49">
        <v>1</v>
      </c>
      <c r="F280" s="49">
        <v>1</v>
      </c>
      <c r="G280" s="58">
        <v>10</v>
      </c>
      <c r="H280" s="60">
        <f t="shared" si="0"/>
        <v>8.3000000000000001E-3</v>
      </c>
      <c r="I280" s="50">
        <v>11048.75</v>
      </c>
      <c r="J280" s="61"/>
      <c r="K280" s="62">
        <f>ROUND(E280*F280*H280*I280,2)</f>
        <v>91.7</v>
      </c>
      <c r="L280" s="63">
        <f t="shared" si="1"/>
        <v>2751</v>
      </c>
    </row>
    <row r="281" spans="1:12" s="6" customFormat="1" x14ac:dyDescent="0.25">
      <c r="A281" s="59" t="s">
        <v>564</v>
      </c>
      <c r="B281" s="54" t="s">
        <v>565</v>
      </c>
      <c r="C281" s="55" t="s">
        <v>874</v>
      </c>
      <c r="D281" s="49" t="s">
        <v>897</v>
      </c>
      <c r="E281" s="49">
        <v>3</v>
      </c>
      <c r="F281" s="49">
        <v>1</v>
      </c>
      <c r="G281" s="58">
        <v>10</v>
      </c>
      <c r="H281" s="60">
        <f t="shared" si="0"/>
        <v>8.3000000000000001E-3</v>
      </c>
      <c r="I281" s="50">
        <v>420.5</v>
      </c>
      <c r="J281" s="61"/>
      <c r="K281" s="62">
        <f>ROUND(E281*F281*H281*I281,2)</f>
        <v>10.47</v>
      </c>
      <c r="L281" s="63">
        <f t="shared" si="1"/>
        <v>314.10000000000002</v>
      </c>
    </row>
    <row r="282" spans="1:12" s="6" customFormat="1" x14ac:dyDescent="0.25">
      <c r="A282" s="59" t="s">
        <v>566</v>
      </c>
      <c r="B282" s="54" t="s">
        <v>567</v>
      </c>
      <c r="C282" s="55" t="s">
        <v>875</v>
      </c>
      <c r="D282" s="49" t="s">
        <v>897</v>
      </c>
      <c r="E282" s="49">
        <v>1</v>
      </c>
      <c r="F282" s="49">
        <v>1</v>
      </c>
      <c r="G282" s="58">
        <v>10</v>
      </c>
      <c r="H282" s="60">
        <f t="shared" si="0"/>
        <v>8.3000000000000001E-3</v>
      </c>
      <c r="I282" s="50">
        <v>14655.65</v>
      </c>
      <c r="J282" s="61"/>
      <c r="K282" s="62">
        <f>ROUND(E282*F282*H282*I282,2)</f>
        <v>121.64</v>
      </c>
      <c r="L282" s="63">
        <f t="shared" si="1"/>
        <v>3649.2</v>
      </c>
    </row>
    <row r="283" spans="1:12" s="6" customFormat="1" x14ac:dyDescent="0.25">
      <c r="A283" s="59" t="s">
        <v>568</v>
      </c>
      <c r="B283" s="54" t="s">
        <v>569</v>
      </c>
      <c r="C283" s="55" t="s">
        <v>876</v>
      </c>
      <c r="D283" s="49" t="s">
        <v>897</v>
      </c>
      <c r="E283" s="49">
        <v>1</v>
      </c>
      <c r="F283" s="49">
        <v>1</v>
      </c>
      <c r="G283" s="58">
        <v>10</v>
      </c>
      <c r="H283" s="60">
        <f t="shared" si="0"/>
        <v>8.3000000000000001E-3</v>
      </c>
      <c r="I283" s="50">
        <v>25218.79</v>
      </c>
      <c r="J283" s="61"/>
      <c r="K283" s="62">
        <f>ROUND(E283*F283*H283*I283,2)</f>
        <v>209.32</v>
      </c>
      <c r="L283" s="63">
        <f t="shared" si="1"/>
        <v>6279.6</v>
      </c>
    </row>
    <row r="284" spans="1:12" s="6" customFormat="1" x14ac:dyDescent="0.25">
      <c r="A284" s="59" t="s">
        <v>570</v>
      </c>
      <c r="B284" s="54" t="s">
        <v>571</v>
      </c>
      <c r="C284" s="55" t="s">
        <v>877</v>
      </c>
      <c r="D284" s="49" t="s">
        <v>897</v>
      </c>
      <c r="E284" s="49">
        <v>3</v>
      </c>
      <c r="F284" s="49">
        <v>1</v>
      </c>
      <c r="G284" s="58">
        <v>10</v>
      </c>
      <c r="H284" s="60">
        <f t="shared" ref="H284:H302" si="2">ROUND(1/(12*G284),4)</f>
        <v>8.3000000000000001E-3</v>
      </c>
      <c r="I284" s="50">
        <v>949.99</v>
      </c>
      <c r="J284" s="61"/>
      <c r="K284" s="62">
        <f>ROUND(E284*F284*H284*I284,2)</f>
        <v>23.65</v>
      </c>
      <c r="L284" s="63">
        <f t="shared" ref="L284:L301" si="3">ROUND(K284*30,2)</f>
        <v>709.5</v>
      </c>
    </row>
    <row r="285" spans="1:12" s="6" customFormat="1" x14ac:dyDescent="0.25">
      <c r="A285" s="59" t="s">
        <v>572</v>
      </c>
      <c r="B285" s="54" t="s">
        <v>573</v>
      </c>
      <c r="C285" s="55" t="s">
        <v>878</v>
      </c>
      <c r="D285" s="49" t="s">
        <v>897</v>
      </c>
      <c r="E285" s="49">
        <v>22</v>
      </c>
      <c r="F285" s="49">
        <v>1</v>
      </c>
      <c r="G285" s="58">
        <v>5</v>
      </c>
      <c r="H285" s="60">
        <f t="shared" si="2"/>
        <v>1.67E-2</v>
      </c>
      <c r="I285" s="50">
        <v>240.08</v>
      </c>
      <c r="J285" s="61"/>
      <c r="K285" s="62">
        <f>ROUND(E285*F285*H285*I285,2)</f>
        <v>88.21</v>
      </c>
      <c r="L285" s="63">
        <f t="shared" si="3"/>
        <v>2646.3</v>
      </c>
    </row>
    <row r="286" spans="1:12" s="6" customFormat="1" x14ac:dyDescent="0.25">
      <c r="A286" s="59" t="s">
        <v>574</v>
      </c>
      <c r="B286" s="54" t="s">
        <v>575</v>
      </c>
      <c r="C286" s="55" t="s">
        <v>879</v>
      </c>
      <c r="D286" s="49" t="s">
        <v>897</v>
      </c>
      <c r="E286" s="49">
        <v>1</v>
      </c>
      <c r="F286" s="49">
        <v>1</v>
      </c>
      <c r="G286" s="58">
        <v>10</v>
      </c>
      <c r="H286" s="60">
        <f t="shared" si="2"/>
        <v>8.3000000000000001E-3</v>
      </c>
      <c r="I286" s="50">
        <v>1369</v>
      </c>
      <c r="J286" s="61"/>
      <c r="K286" s="62">
        <f>ROUND(E286*F286*H286*I286,2)</f>
        <v>11.36</v>
      </c>
      <c r="L286" s="63">
        <f t="shared" si="3"/>
        <v>340.8</v>
      </c>
    </row>
    <row r="287" spans="1:12" s="6" customFormat="1" x14ac:dyDescent="0.25">
      <c r="A287" s="59" t="s">
        <v>576</v>
      </c>
      <c r="B287" s="54" t="s">
        <v>577</v>
      </c>
      <c r="C287" s="55" t="s">
        <v>880</v>
      </c>
      <c r="D287" s="49" t="s">
        <v>897</v>
      </c>
      <c r="E287" s="49">
        <v>6</v>
      </c>
      <c r="F287" s="49">
        <v>1</v>
      </c>
      <c r="G287" s="58">
        <v>5</v>
      </c>
      <c r="H287" s="60">
        <f t="shared" si="2"/>
        <v>1.67E-2</v>
      </c>
      <c r="I287" s="50">
        <v>57.6</v>
      </c>
      <c r="J287" s="61"/>
      <c r="K287" s="62">
        <f>ROUND(E287*F287*H287*I287,2)</f>
        <v>5.77</v>
      </c>
      <c r="L287" s="63">
        <f t="shared" si="3"/>
        <v>173.1</v>
      </c>
    </row>
    <row r="288" spans="1:12" s="6" customFormat="1" x14ac:dyDescent="0.25">
      <c r="A288" s="59" t="s">
        <v>578</v>
      </c>
      <c r="B288" s="54" t="s">
        <v>579</v>
      </c>
      <c r="C288" s="55" t="s">
        <v>881</v>
      </c>
      <c r="D288" s="49" t="s">
        <v>897</v>
      </c>
      <c r="E288" s="49">
        <v>1</v>
      </c>
      <c r="F288" s="49">
        <v>1</v>
      </c>
      <c r="G288" s="58">
        <v>10</v>
      </c>
      <c r="H288" s="60">
        <f t="shared" si="2"/>
        <v>8.3000000000000001E-3</v>
      </c>
      <c r="I288" s="50">
        <v>1858.04</v>
      </c>
      <c r="J288" s="61"/>
      <c r="K288" s="62">
        <f>ROUND(E288*F288*H288*I288,2)</f>
        <v>15.42</v>
      </c>
      <c r="L288" s="63">
        <f t="shared" si="3"/>
        <v>462.6</v>
      </c>
    </row>
    <row r="289" spans="1:12" s="6" customFormat="1" x14ac:dyDescent="0.25">
      <c r="A289" s="59" t="s">
        <v>580</v>
      </c>
      <c r="B289" s="54" t="s">
        <v>581</v>
      </c>
      <c r="C289" s="55" t="s">
        <v>882</v>
      </c>
      <c r="D289" s="49" t="s">
        <v>897</v>
      </c>
      <c r="E289" s="49">
        <v>1</v>
      </c>
      <c r="F289" s="49">
        <v>1</v>
      </c>
      <c r="G289" s="58">
        <v>10</v>
      </c>
      <c r="H289" s="60">
        <f t="shared" si="2"/>
        <v>8.3000000000000001E-3</v>
      </c>
      <c r="I289" s="50">
        <v>3582.13</v>
      </c>
      <c r="J289" s="61"/>
      <c r="K289" s="62">
        <f>ROUND(E289*F289*H289*I289,2)</f>
        <v>29.73</v>
      </c>
      <c r="L289" s="63">
        <f t="shared" si="3"/>
        <v>891.9</v>
      </c>
    </row>
    <row r="290" spans="1:12" s="6" customFormat="1" x14ac:dyDescent="0.25">
      <c r="A290" s="59" t="s">
        <v>582</v>
      </c>
      <c r="B290" s="54" t="s">
        <v>583</v>
      </c>
      <c r="C290" s="55" t="s">
        <v>883</v>
      </c>
      <c r="D290" s="49" t="s">
        <v>897</v>
      </c>
      <c r="E290" s="49">
        <v>10</v>
      </c>
      <c r="F290" s="49">
        <v>1</v>
      </c>
      <c r="G290" s="58">
        <v>10</v>
      </c>
      <c r="H290" s="60">
        <f t="shared" si="2"/>
        <v>8.3000000000000001E-3</v>
      </c>
      <c r="I290" s="50">
        <v>2082.27</v>
      </c>
      <c r="J290" s="61"/>
      <c r="K290" s="62">
        <f>ROUND(E290*F290*H290*I290,2)</f>
        <v>172.83</v>
      </c>
      <c r="L290" s="63">
        <f t="shared" si="3"/>
        <v>5184.8999999999996</v>
      </c>
    </row>
    <row r="291" spans="1:12" s="6" customFormat="1" x14ac:dyDescent="0.25">
      <c r="A291" s="59" t="s">
        <v>584</v>
      </c>
      <c r="B291" s="54" t="s">
        <v>585</v>
      </c>
      <c r="C291" s="55" t="s">
        <v>884</v>
      </c>
      <c r="D291" s="49" t="s">
        <v>897</v>
      </c>
      <c r="E291" s="49">
        <v>1</v>
      </c>
      <c r="F291" s="49">
        <v>1</v>
      </c>
      <c r="G291" s="58">
        <v>10</v>
      </c>
      <c r="H291" s="60">
        <f t="shared" si="2"/>
        <v>8.3000000000000001E-3</v>
      </c>
      <c r="I291" s="50">
        <v>2135.89</v>
      </c>
      <c r="J291" s="61"/>
      <c r="K291" s="62">
        <f>ROUND(E291*F291*H291*I291,2)</f>
        <v>17.73</v>
      </c>
      <c r="L291" s="63">
        <f t="shared" si="3"/>
        <v>531.9</v>
      </c>
    </row>
    <row r="292" spans="1:12" s="6" customFormat="1" x14ac:dyDescent="0.25">
      <c r="A292" s="59" t="s">
        <v>586</v>
      </c>
      <c r="B292" s="54" t="s">
        <v>587</v>
      </c>
      <c r="C292" s="55" t="s">
        <v>885</v>
      </c>
      <c r="D292" s="49" t="s">
        <v>897</v>
      </c>
      <c r="E292" s="49">
        <v>1</v>
      </c>
      <c r="F292" s="49">
        <v>1</v>
      </c>
      <c r="G292" s="58">
        <v>10</v>
      </c>
      <c r="H292" s="60">
        <f t="shared" si="2"/>
        <v>8.3000000000000001E-3</v>
      </c>
      <c r="I292" s="50">
        <v>529.1</v>
      </c>
      <c r="J292" s="61"/>
      <c r="K292" s="62">
        <f>ROUND(E292*F292*H292*I292,2)</f>
        <v>4.3899999999999997</v>
      </c>
      <c r="L292" s="63">
        <f t="shared" si="3"/>
        <v>131.69999999999999</v>
      </c>
    </row>
    <row r="293" spans="1:12" s="6" customFormat="1" x14ac:dyDescent="0.25">
      <c r="A293" s="59" t="s">
        <v>588</v>
      </c>
      <c r="B293" s="54" t="s">
        <v>589</v>
      </c>
      <c r="C293" s="55" t="s">
        <v>886</v>
      </c>
      <c r="D293" s="49" t="s">
        <v>897</v>
      </c>
      <c r="E293" s="49">
        <v>5</v>
      </c>
      <c r="F293" s="49">
        <v>1</v>
      </c>
      <c r="G293" s="58">
        <v>10</v>
      </c>
      <c r="H293" s="60">
        <f t="shared" si="2"/>
        <v>8.3000000000000001E-3</v>
      </c>
      <c r="I293" s="50">
        <v>495.31</v>
      </c>
      <c r="J293" s="61"/>
      <c r="K293" s="62">
        <f>ROUND(E293*F293*H293*I293,2)</f>
        <v>20.56</v>
      </c>
      <c r="L293" s="63">
        <f t="shared" si="3"/>
        <v>616.79999999999995</v>
      </c>
    </row>
    <row r="294" spans="1:12" s="6" customFormat="1" x14ac:dyDescent="0.25">
      <c r="A294" s="59" t="s">
        <v>590</v>
      </c>
      <c r="B294" s="54" t="s">
        <v>591</v>
      </c>
      <c r="C294" s="55" t="s">
        <v>887</v>
      </c>
      <c r="D294" s="49" t="s">
        <v>897</v>
      </c>
      <c r="E294" s="49">
        <v>1</v>
      </c>
      <c r="F294" s="49">
        <v>1</v>
      </c>
      <c r="G294" s="58">
        <v>10</v>
      </c>
      <c r="H294" s="60">
        <f t="shared" si="2"/>
        <v>8.3000000000000001E-3</v>
      </c>
      <c r="I294" s="50">
        <v>4832.63</v>
      </c>
      <c r="J294" s="61"/>
      <c r="K294" s="62">
        <f>ROUND(E294*F294*H294*I294,2)</f>
        <v>40.11</v>
      </c>
      <c r="L294" s="63">
        <f t="shared" si="3"/>
        <v>1203.3</v>
      </c>
    </row>
    <row r="295" spans="1:12" s="6" customFormat="1" x14ac:dyDescent="0.25">
      <c r="A295" s="59" t="s">
        <v>592</v>
      </c>
      <c r="B295" s="54" t="s">
        <v>593</v>
      </c>
      <c r="C295" s="55" t="s">
        <v>888</v>
      </c>
      <c r="D295" s="49" t="s">
        <v>897</v>
      </c>
      <c r="E295" s="49">
        <v>1</v>
      </c>
      <c r="F295" s="49">
        <v>1</v>
      </c>
      <c r="G295" s="58">
        <v>10</v>
      </c>
      <c r="H295" s="60">
        <f t="shared" si="2"/>
        <v>8.3000000000000001E-3</v>
      </c>
      <c r="I295" s="50">
        <v>13680</v>
      </c>
      <c r="J295" s="61"/>
      <c r="K295" s="62">
        <f>ROUND(E295*F295*H295*I295,2)</f>
        <v>113.54</v>
      </c>
      <c r="L295" s="63">
        <f t="shared" si="3"/>
        <v>3406.2</v>
      </c>
    </row>
    <row r="296" spans="1:12" s="6" customFormat="1" x14ac:dyDescent="0.25">
      <c r="A296" s="59" t="s">
        <v>594</v>
      </c>
      <c r="B296" s="54" t="s">
        <v>595</v>
      </c>
      <c r="C296" s="55" t="s">
        <v>889</v>
      </c>
      <c r="D296" s="49" t="s">
        <v>897</v>
      </c>
      <c r="E296" s="49">
        <v>1</v>
      </c>
      <c r="F296" s="49">
        <v>1</v>
      </c>
      <c r="G296" s="58">
        <v>10</v>
      </c>
      <c r="H296" s="60">
        <f t="shared" si="2"/>
        <v>8.3000000000000001E-3</v>
      </c>
      <c r="I296" s="50">
        <v>7967.69</v>
      </c>
      <c r="J296" s="61"/>
      <c r="K296" s="62">
        <f>ROUND(E296*F296*H296*I296,2)</f>
        <v>66.13</v>
      </c>
      <c r="L296" s="63">
        <f t="shared" si="3"/>
        <v>1983.9</v>
      </c>
    </row>
    <row r="297" spans="1:12" s="6" customFormat="1" x14ac:dyDescent="0.25">
      <c r="A297" s="59" t="s">
        <v>596</v>
      </c>
      <c r="B297" s="54" t="s">
        <v>597</v>
      </c>
      <c r="C297" s="55" t="s">
        <v>890</v>
      </c>
      <c r="D297" s="49" t="s">
        <v>897</v>
      </c>
      <c r="E297" s="49">
        <v>1</v>
      </c>
      <c r="F297" s="49">
        <v>1</v>
      </c>
      <c r="G297" s="58">
        <v>10</v>
      </c>
      <c r="H297" s="60">
        <f t="shared" si="2"/>
        <v>8.3000000000000001E-3</v>
      </c>
      <c r="I297" s="50">
        <v>7170.48</v>
      </c>
      <c r="J297" s="61"/>
      <c r="K297" s="62">
        <f>ROUND(E297*F297*H297*I297,2)</f>
        <v>59.51</v>
      </c>
      <c r="L297" s="63">
        <f t="shared" si="3"/>
        <v>1785.3</v>
      </c>
    </row>
    <row r="298" spans="1:12" s="6" customFormat="1" x14ac:dyDescent="0.25">
      <c r="A298" s="59" t="s">
        <v>598</v>
      </c>
      <c r="B298" s="54" t="s">
        <v>599</v>
      </c>
      <c r="C298" s="55" t="s">
        <v>891</v>
      </c>
      <c r="D298" s="49" t="s">
        <v>897</v>
      </c>
      <c r="E298" s="49">
        <v>2</v>
      </c>
      <c r="F298" s="49">
        <v>1</v>
      </c>
      <c r="G298" s="58">
        <v>5</v>
      </c>
      <c r="H298" s="60">
        <f t="shared" si="2"/>
        <v>1.67E-2</v>
      </c>
      <c r="I298" s="50">
        <v>1582.63</v>
      </c>
      <c r="J298" s="61"/>
      <c r="K298" s="62">
        <f>ROUND(E298*F298*H298*I298,2)</f>
        <v>52.86</v>
      </c>
      <c r="L298" s="63">
        <f t="shared" si="3"/>
        <v>1585.8</v>
      </c>
    </row>
    <row r="299" spans="1:12" s="6" customFormat="1" x14ac:dyDescent="0.25">
      <c r="A299" s="59" t="s">
        <v>600</v>
      </c>
      <c r="B299" s="54" t="s">
        <v>601</v>
      </c>
      <c r="C299" s="55" t="s">
        <v>892</v>
      </c>
      <c r="D299" s="49" t="s">
        <v>897</v>
      </c>
      <c r="E299" s="49">
        <v>8</v>
      </c>
      <c r="F299" s="49">
        <v>1</v>
      </c>
      <c r="G299" s="58">
        <v>10</v>
      </c>
      <c r="H299" s="60">
        <f t="shared" si="2"/>
        <v>8.3000000000000001E-3</v>
      </c>
      <c r="I299" s="50">
        <v>2427.1799999999998</v>
      </c>
      <c r="J299" s="61"/>
      <c r="K299" s="62">
        <f>ROUND(E299*F299*H299*I299,2)</f>
        <v>161.16</v>
      </c>
      <c r="L299" s="63">
        <f t="shared" si="3"/>
        <v>4834.8</v>
      </c>
    </row>
    <row r="300" spans="1:12" s="6" customFormat="1" x14ac:dyDescent="0.25">
      <c r="A300" s="59" t="s">
        <v>602</v>
      </c>
      <c r="B300" s="54" t="s">
        <v>603</v>
      </c>
      <c r="C300" s="55" t="s">
        <v>893</v>
      </c>
      <c r="D300" s="49" t="s">
        <v>897</v>
      </c>
      <c r="E300" s="49">
        <v>5</v>
      </c>
      <c r="F300" s="49">
        <v>1</v>
      </c>
      <c r="G300" s="58">
        <v>5</v>
      </c>
      <c r="H300" s="60">
        <f t="shared" si="2"/>
        <v>1.67E-2</v>
      </c>
      <c r="I300" s="50">
        <v>18.61</v>
      </c>
      <c r="J300" s="61"/>
      <c r="K300" s="62">
        <f>ROUND(E300*F300*H300*I300,2)</f>
        <v>1.55</v>
      </c>
      <c r="L300" s="63">
        <f t="shared" si="3"/>
        <v>46.5</v>
      </c>
    </row>
    <row r="301" spans="1:12" s="6" customFormat="1" ht="13.5" thickBot="1" x14ac:dyDescent="0.3">
      <c r="A301" s="64" t="s">
        <v>604</v>
      </c>
      <c r="B301" s="65" t="s">
        <v>605</v>
      </c>
      <c r="C301" s="66" t="s">
        <v>894</v>
      </c>
      <c r="D301" s="67" t="s">
        <v>897</v>
      </c>
      <c r="E301" s="67">
        <v>1</v>
      </c>
      <c r="F301" s="67">
        <v>1</v>
      </c>
      <c r="G301" s="68">
        <v>10</v>
      </c>
      <c r="H301" s="69">
        <f>ROUND(1/(12*G301),4)</f>
        <v>8.3000000000000001E-3</v>
      </c>
      <c r="I301" s="70">
        <v>798.99</v>
      </c>
      <c r="J301" s="71"/>
      <c r="K301" s="62">
        <f>ROUND(E301*F301*H301*I301,2)</f>
        <v>6.63</v>
      </c>
      <c r="L301" s="63">
        <f t="shared" si="3"/>
        <v>198.9</v>
      </c>
    </row>
    <row r="302" spans="1:12" ht="15.75" thickBot="1" x14ac:dyDescent="0.3">
      <c r="A302" s="72"/>
      <c r="B302" s="73"/>
      <c r="C302" s="74"/>
      <c r="D302" s="75"/>
      <c r="E302" s="76"/>
      <c r="F302" s="77"/>
      <c r="G302" s="78"/>
      <c r="H302" s="79"/>
      <c r="I302" s="80" t="s">
        <v>9</v>
      </c>
      <c r="J302" s="81">
        <f>SUBTOTAL(109,J6:J301)+SUBTOTAL(109,L6:L301)-J15</f>
        <v>3990654.2599999988</v>
      </c>
      <c r="K302" s="82"/>
      <c r="L302" s="83"/>
    </row>
    <row r="304" spans="1:12" x14ac:dyDescent="0.2">
      <c r="C304" s="85"/>
      <c r="D304" s="85"/>
      <c r="E304" s="85"/>
      <c r="F304" s="85"/>
      <c r="G304" s="85"/>
      <c r="H304" s="85"/>
      <c r="I304" s="85"/>
      <c r="J304" s="85"/>
      <c r="K304" s="85"/>
      <c r="L304" s="85"/>
    </row>
    <row r="305" spans="3:12" x14ac:dyDescent="0.2">
      <c r="C305" s="85"/>
      <c r="D305" s="85"/>
      <c r="E305" s="85"/>
      <c r="F305" s="85"/>
      <c r="G305" s="85"/>
      <c r="H305" s="85"/>
      <c r="I305" s="85"/>
      <c r="J305" s="85"/>
      <c r="K305" s="85"/>
      <c r="L305" s="85"/>
    </row>
    <row r="306" spans="3:12" x14ac:dyDescent="0.2">
      <c r="C306" s="85"/>
      <c r="D306" s="85"/>
      <c r="E306" s="85"/>
      <c r="F306" s="85"/>
      <c r="G306" s="85"/>
      <c r="H306" s="85"/>
      <c r="I306" s="85"/>
      <c r="J306" s="85"/>
      <c r="K306" s="85"/>
      <c r="L306" s="85"/>
    </row>
    <row r="307" spans="3:12" x14ac:dyDescent="0.2">
      <c r="C307" s="85"/>
      <c r="D307" s="85"/>
      <c r="E307" s="85"/>
      <c r="F307" s="85"/>
      <c r="G307" s="85"/>
      <c r="H307" s="85"/>
      <c r="I307" s="85"/>
      <c r="J307" s="85"/>
      <c r="K307" s="85"/>
      <c r="L307" s="85"/>
    </row>
    <row r="308" spans="3:12" x14ac:dyDescent="0.2">
      <c r="C308" s="85"/>
      <c r="D308" s="85"/>
      <c r="E308" s="85"/>
      <c r="F308" s="85"/>
      <c r="G308" s="85"/>
      <c r="H308" s="85"/>
      <c r="I308" s="85"/>
      <c r="J308" s="85"/>
      <c r="K308" s="85"/>
      <c r="L308" s="85"/>
    </row>
  </sheetData>
  <protectedRanges>
    <protectedRange sqref="E16:F36 E8:E14 E219:H301 E38:H39 E43:H217 E41:H41" name="COTACOES_2_7"/>
    <protectedRange sqref="D38:D39 D41 D43:D217 B16:B36 D16:D36 D219:D301 A37:B301 D8:D14 B9:B14 D37:L37 D218:L218 D40:L40 D42:L42" name="COTACOES_1_5_1"/>
    <protectedRange sqref="F8:H14 G16:H36" name="COTACOES_2_7_2"/>
    <protectedRange sqref="B8" name="COTACOES_1_5_1_3"/>
    <protectedRange sqref="A6:B7 K7:L7 F7:I7 F6:L6 E6:E7 E15:L15" name="COTACOES_1_5_1_1"/>
    <protectedRange sqref="A8:A14" name="COTACOES_1_5_1_4"/>
    <protectedRange sqref="A15:B15" name="COTACOES_1_5_1_5"/>
    <protectedRange sqref="A16:A36" name="COTACOES_1_5_1_6"/>
  </protectedRanges>
  <autoFilter ref="A5:L302" xr:uid="{00000000-0009-0000-0000-000008000000}"/>
  <mergeCells count="5">
    <mergeCell ref="C304:L304"/>
    <mergeCell ref="C305:L305"/>
    <mergeCell ref="C306:L306"/>
    <mergeCell ref="C307:L307"/>
    <mergeCell ref="C308:L308"/>
  </mergeCells>
  <conditionalFormatting sqref="C302 C218 C37">
    <cfRule type="duplicateValues" dxfId="19" priority="12"/>
  </conditionalFormatting>
  <conditionalFormatting sqref="C38">
    <cfRule type="duplicateValues" dxfId="18" priority="11"/>
  </conditionalFormatting>
  <conditionalFormatting sqref="C41">
    <cfRule type="duplicateValues" dxfId="17" priority="10"/>
  </conditionalFormatting>
  <conditionalFormatting sqref="C42">
    <cfRule type="duplicateValues" dxfId="16" priority="9"/>
  </conditionalFormatting>
  <conditionalFormatting sqref="C238">
    <cfRule type="duplicateValues" dxfId="15" priority="8"/>
  </conditionalFormatting>
  <conditionalFormatting sqref="C39">
    <cfRule type="duplicateValues" dxfId="14" priority="13"/>
  </conditionalFormatting>
  <conditionalFormatting sqref="C40">
    <cfRule type="duplicateValues" dxfId="13" priority="7"/>
  </conditionalFormatting>
  <conditionalFormatting sqref="C239">
    <cfRule type="duplicateValues" dxfId="12" priority="6"/>
  </conditionalFormatting>
  <conditionalFormatting sqref="C78:C212">
    <cfRule type="duplicateValues" dxfId="11" priority="14"/>
  </conditionalFormatting>
  <conditionalFormatting sqref="C43:C77">
    <cfRule type="duplicateValues" dxfId="10" priority="15"/>
  </conditionalFormatting>
  <conditionalFormatting sqref="C213:C217">
    <cfRule type="duplicateValues" dxfId="9" priority="16"/>
  </conditionalFormatting>
  <conditionalFormatting sqref="C304:C308">
    <cfRule type="duplicateValues" dxfId="8" priority="5"/>
  </conditionalFormatting>
  <conditionalFormatting sqref="C8">
    <cfRule type="duplicateValues" dxfId="7" priority="4"/>
  </conditionalFormatting>
  <conditionalFormatting sqref="C6:C7">
    <cfRule type="duplicateValues" dxfId="6" priority="3"/>
  </conditionalFormatting>
  <conditionalFormatting sqref="C15">
    <cfRule type="duplicateValues" dxfId="5" priority="2"/>
  </conditionalFormatting>
  <conditionalFormatting sqref="C16:C36">
    <cfRule type="duplicateValues" dxfId="4" priority="1"/>
  </conditionalFormatting>
  <conditionalFormatting sqref="C219:C237 C240:C301">
    <cfRule type="duplicateValues" dxfId="3" priority="17"/>
  </conditionalFormatting>
  <conditionalFormatting sqref="C9:C14">
    <cfRule type="duplicateValues" dxfId="2" priority="18"/>
  </conditionalFormatting>
  <printOptions horizontalCentered="1"/>
  <pageMargins left="0.19685039370078741" right="0.19685039370078741" top="0.9055118110236221" bottom="0.59055118110236227" header="0.19685039370078741" footer="0.19685039370078741"/>
  <pageSetup paperSize="9" scale="40" fitToHeight="0" orientation="landscape" r:id="rId1"/>
  <headerFooter>
    <oddHeader>&amp;C&amp;8&amp;G
&amp;"Calibri,Regular"&amp;10Secretaria de Infraestrutura
Coordenação de Orçamentos&amp;R&amp;D</oddHeader>
    <oddFooter>&amp;C&amp;G
&amp;8Senado Federal | Via N2 | Bloco 14 | CEP 70165-900 | Brasília-DF
Telefones: +55 (61) 3303-3423 / 4760 / 4776 / 3470 | coorc@senado.leg.br&amp;R&amp;8&amp;A 
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Orçamentária-TR</vt:lpstr>
      <vt:lpstr>'Orçamentária-TR'!Area_de_impressao</vt:lpstr>
      <vt:lpstr>'Orçamentária-TR'!Titulos_de_impressao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Thauler Ferreira Bispo de Souza</dc:creator>
  <cp:lastModifiedBy>Thauler Ferreira Bispo de Souza</cp:lastModifiedBy>
  <dcterms:created xsi:type="dcterms:W3CDTF">2025-02-07T22:51:01Z</dcterms:created>
  <dcterms:modified xsi:type="dcterms:W3CDTF">2025-02-07T23:02:15Z</dcterms:modified>
</cp:coreProperties>
</file>