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U:\COORC\PESQUISAS DE PREÇOS\2024\00200.010208-2024-66 - Manutenção de ar-condicionado\"/>
    </mc:Choice>
  </mc:AlternateContent>
  <xr:revisionPtr revIDLastSave="0" documentId="13_ncr:1_{C53345AB-5D98-4A8A-9F9F-666092E0BAAB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Orçamentária-TR" sheetId="35" r:id="rId1"/>
    <sheet name="BDI" sheetId="9" r:id="rId2"/>
    <sheet name="1 - Capa" sheetId="19" state="veryHidden" r:id="rId3"/>
    <sheet name="2 - Orçamentária-SD" sheetId="20" state="veryHidden" r:id="rId4"/>
    <sheet name="4 - Orçamentária-CD" sheetId="21" state="veryHidden" r:id="rId5"/>
    <sheet name="3 - Composições-SD" sheetId="22" state="veryHidden" r:id="rId6"/>
    <sheet name="5 - Composições-CD" sheetId="23" state="veryHidden" r:id="rId7"/>
    <sheet name="6 - BDI" sheetId="24" state="veryHidden" r:id="rId8"/>
    <sheet name="7 - Curvas ABC" sheetId="25" state="veryHidden" r:id="rId9"/>
    <sheet name="8 - Planilhas Auxiliares" sheetId="26" state="veryHidden" r:id="rId10"/>
    <sheet name="9 - Tabelas" sheetId="27" state="veryHidden" r:id="rId11"/>
    <sheet name="10 - Empresas" sheetId="28" state="veryHidden" r:id="rId12"/>
    <sheet name="11 - Internet" sheetId="29" state="veryHidden" r:id="rId13"/>
    <sheet name="12 - Banco de Preços" sheetId="30" state="veryHidden" r:id="rId14"/>
    <sheet name="13 - Cotações CT ARP SF" sheetId="31" state="veryHidden" r:id="rId15"/>
    <sheet name="14 - Não apresentaram" sheetId="32" state="veryHidden" r:id="rId16"/>
    <sheet name="15 - E-mails enviados" sheetId="33" state="veryHidden" r:id="rId17"/>
    <sheet name="planilha auxiliar" sheetId="17" state="veryHidden" r:id="rId18"/>
  </sheets>
  <definedNames>
    <definedName name="_xlnm._FilterDatabase" localSheetId="0" hidden="1">'Orçamentária-TR'!$B$5:$O$682</definedName>
    <definedName name="_xlnm.Print_Area" localSheetId="2">'1 - Capa'!$A$1:$F$45</definedName>
    <definedName name="_xlnm.Print_Area" localSheetId="11">'10 - Empresas'!$A$1:$F$45</definedName>
    <definedName name="_xlnm.Print_Area" localSheetId="12">'11 - Internet'!$A$1:$F$45</definedName>
    <definedName name="_xlnm.Print_Area" localSheetId="13">'12 - Banco de Preços'!$A$1:$F$45</definedName>
    <definedName name="_xlnm.Print_Area" localSheetId="14">'13 - Cotações CT ARP SF'!$A$1:$F$45</definedName>
    <definedName name="_xlnm.Print_Area" localSheetId="15">'14 - Não apresentaram'!$A$1:$F$45</definedName>
    <definedName name="_xlnm.Print_Area" localSheetId="16">'15 - E-mails enviados'!$A$1:$F$45</definedName>
    <definedName name="_xlnm.Print_Area" localSheetId="3">'2 - Orçamentária-SD'!$A$1:$F$45</definedName>
    <definedName name="_xlnm.Print_Area" localSheetId="5">'3 - Composições-SD'!$A$1:$F$45</definedName>
    <definedName name="_xlnm.Print_Area" localSheetId="4">'4 - Orçamentária-CD'!$A$1:$F$45</definedName>
    <definedName name="_xlnm.Print_Area" localSheetId="6">'5 - Composições-CD'!$A$1:$F$45</definedName>
    <definedName name="_xlnm.Print_Area" localSheetId="7">'6 - BDI'!$A$1:$F$45</definedName>
    <definedName name="_xlnm.Print_Area" localSheetId="8">'7 - Curvas ABC'!$A$1:$F$45</definedName>
    <definedName name="_xlnm.Print_Area" localSheetId="9">'8 - Planilhas Auxiliares'!$A$1:$F$45</definedName>
    <definedName name="_xlnm.Print_Area" localSheetId="10">'9 - Tabelas'!$A$1:$F$45</definedName>
    <definedName name="_xlnm.Print_Area" localSheetId="1">BDI!$A$1:$I$48</definedName>
    <definedName name="_xlnm.Print_Area" localSheetId="0">'Orçamentária-TR'!$A$1:$O$683</definedName>
    <definedName name="ÁREA_DE_IMPRESSÃO" localSheetId="0">#REF!</definedName>
    <definedName name="ÁREA_DE_IMPRESSÃO">#REF!</definedName>
    <definedName name="Arial">#REF!</definedName>
    <definedName name="BDI_Material" localSheetId="0">#REF!</definedName>
    <definedName name="BDI_Material">#REF!</definedName>
    <definedName name="BDI_Material_TCU" localSheetId="0">#REF!</definedName>
    <definedName name="BDI_Material_TCU">#REF!</definedName>
    <definedName name="BDI_Servico" localSheetId="0">#REF!</definedName>
    <definedName name="BDI_Servico">#REF!</definedName>
    <definedName name="BDI_Servico_TCU" localSheetId="0">#REF!</definedName>
    <definedName name="BDI_Servico_TCU">#REF!</definedName>
    <definedName name="Consumos" localSheetId="0">#REF!</definedName>
    <definedName name="Consumos">#REF!</definedName>
    <definedName name="Consumos_Coluna" localSheetId="0">#REF!</definedName>
    <definedName name="Consumos_Coluna">#REF!</definedName>
    <definedName name="Consumos_Item" localSheetId="0">#REF!</definedName>
    <definedName name="Consumos_Item">#REF!</definedName>
    <definedName name="Descontos_por_grupo" localSheetId="0">#REF!</definedName>
    <definedName name="Descontos_por_grupo">#REF!</definedName>
    <definedName name="GRUPO_Equipe" localSheetId="0">#REF!</definedName>
    <definedName name="GRUPO_Equipe">#REF!</definedName>
    <definedName name="GRUPO_Ferramentas" localSheetId="0">#REF!</definedName>
    <definedName name="GRUPO_Ferramentas">#REF!</definedName>
    <definedName name="GRUPO_Material" localSheetId="0">#REF!</definedName>
    <definedName name="GRUPO_Material">#REF!</definedName>
    <definedName name="GRUPO_Material_Fora" localSheetId="0">#REF!</definedName>
    <definedName name="GRUPO_Material_Fora">#REF!</definedName>
    <definedName name="GRUPO_Ponto" localSheetId="0">#REF!</definedName>
    <definedName name="GRUPO_Ponto">#REF!</definedName>
    <definedName name="GRUPO_Servico" localSheetId="0">#REF!</definedName>
    <definedName name="GRUPO_Servico">#REF!</definedName>
    <definedName name="GRUPO_Servicos_Fora" localSheetId="0">#REF!</definedName>
    <definedName name="GRUPO_Servicos_Fora">#REF!</definedName>
    <definedName name="GRUPO_Veiculos" localSheetId="0">#REF!</definedName>
    <definedName name="GRUPO_Veiculos">#REF!</definedName>
    <definedName name="IMPRESSÃO" localSheetId="0">#REF!</definedName>
    <definedName name="IMPRESSÃO">#REF!</definedName>
    <definedName name="IMPRESSÃO_00" localSheetId="0">#REF!</definedName>
    <definedName name="IMPRESSÃO_00">#REF!</definedName>
    <definedName name="k" localSheetId="0">#REF!</definedName>
    <definedName name="k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ecos" localSheetId="0">#REF!</definedName>
    <definedName name="Precos">#REF!</definedName>
    <definedName name="Precos_Descontos" localSheetId="0">#REF!</definedName>
    <definedName name="Precos_Descontos">#REF!</definedName>
    <definedName name="Precos_Grupos" localSheetId="0">#REF!</definedName>
    <definedName name="Precos_Grupos">#REF!</definedName>
    <definedName name="_xlnm.Print_Titles" localSheetId="2">'1 - Capa'!$2:$9</definedName>
    <definedName name="_xlnm.Print_Titles" localSheetId="11">'10 - Empresas'!$2:$10</definedName>
    <definedName name="_xlnm.Print_Titles" localSheetId="12">'11 - Internet'!$2:$10</definedName>
    <definedName name="_xlnm.Print_Titles" localSheetId="13">'12 - Banco de Preços'!$2:$10</definedName>
    <definedName name="_xlnm.Print_Titles" localSheetId="14">'13 - Cotações CT ARP SF'!$2:$10</definedName>
    <definedName name="_xlnm.Print_Titles" localSheetId="15">'14 - Não apresentaram'!$2:$10</definedName>
    <definedName name="_xlnm.Print_Titles" localSheetId="16">'15 - E-mails enviados'!$2:$10</definedName>
    <definedName name="_xlnm.Print_Titles" localSheetId="3">'2 - Orçamentária-SD'!$2:$10</definedName>
    <definedName name="_xlnm.Print_Titles" localSheetId="5">'3 - Composições-SD'!$2:$10</definedName>
    <definedName name="_xlnm.Print_Titles" localSheetId="4">'4 - Orçamentária-CD'!$2:$10</definedName>
    <definedName name="_xlnm.Print_Titles" localSheetId="6">'5 - Composições-CD'!$2:$10</definedName>
    <definedName name="_xlnm.Print_Titles" localSheetId="7">'6 - BDI'!$2:$10</definedName>
    <definedName name="_xlnm.Print_Titles" localSheetId="8">'7 - Curvas ABC'!$2:$10</definedName>
    <definedName name="_xlnm.Print_Titles" localSheetId="9">'8 - Planilhas Auxiliares'!$2:$10</definedName>
    <definedName name="_xlnm.Print_Titles" localSheetId="10">'9 - Tabelas'!$2:$10</definedName>
    <definedName name="_xlnm.Print_Titles" localSheetId="0">'Orçamentária-TR'!$1:$5</definedName>
    <definedName name="Versao_Contrato" localSheetId="0">#REF!</definedName>
    <definedName name="Versao_Contrato">#REF!</definedName>
    <definedName name="Z_02E7A709_3F6B_48BE_8023_3D509F99F7FF_.wvu.FilterData" localSheetId="0" hidden="1">'Orçamentária-TR'!$B$5:$O$680</definedName>
    <definedName name="Z_03D74646_1150_480F_8BE1_213AA4C289CB_.wvu.FilterData" localSheetId="0" hidden="1">'Orçamentária-TR'!$B$5:$O$680</definedName>
    <definedName name="Z_0C4D640E_B9E1_4EAB_B3AB_89C41AF98082_.wvu.FilterData" localSheetId="0" hidden="1">'Orçamentária-TR'!$B$5:$O$680</definedName>
    <definedName name="Z_103B4532_830F_4D40_B519_2B5D82E8D0DF_.wvu.FilterData" localSheetId="0" hidden="1">'Orçamentária-TR'!$B$5:$O$680</definedName>
    <definedName name="Z_1233DEA2_5E57_472E_9026_2D59B49EDE23_.wvu.FilterData" localSheetId="0" hidden="1">'Orçamentária-TR'!$B$5:$O$680</definedName>
    <definedName name="Z_1400149A_252B_4AD1_9AE2_5793AA4A27D2_.wvu.Cols" localSheetId="0" hidden="1">'Orçamentária-TR'!$K:$O</definedName>
    <definedName name="Z_1400149A_252B_4AD1_9AE2_5793AA4A27D2_.wvu.FilterData" localSheetId="0" hidden="1">'Orçamentária-TR'!$B$5:$O$680</definedName>
    <definedName name="Z_1400149A_252B_4AD1_9AE2_5793AA4A27D2_.wvu.PrintArea" localSheetId="0" hidden="1">'Orçamentária-TR'!$B$1:$O$680</definedName>
    <definedName name="Z_1400149A_252B_4AD1_9AE2_5793AA4A27D2_.wvu.PrintTitles" localSheetId="0" hidden="1">'Orçamentária-TR'!$1:$5</definedName>
    <definedName name="Z_14F9A249_D491_44EF_A492_73D0B2E0EC1C_.wvu.FilterData" localSheetId="0" hidden="1">'Orçamentária-TR'!$B$5:$O$680</definedName>
    <definedName name="Z_1508C91F_7BBA_4B6E_9412_AC0099CC7C64_.wvu.FilterData" localSheetId="0" hidden="1">'Orçamentária-TR'!$B$5:$O$680</definedName>
    <definedName name="Z_184E0B6D_FF37_4CBD_88A9_6BFB3CA3186B_.wvu.FilterData" localSheetId="0" hidden="1">'Orçamentária-TR'!$B$5:$O$680</definedName>
    <definedName name="Z_184E0B6D_FF37_4CBD_88A9_6BFB3CA3186B_.wvu.PrintArea" localSheetId="0" hidden="1">'Orçamentária-TR'!$B$1:$O$680</definedName>
    <definedName name="Z_184E0B6D_FF37_4CBD_88A9_6BFB3CA3186B_.wvu.PrintTitles" localSheetId="0" hidden="1">'Orçamentária-TR'!$1:$5</definedName>
    <definedName name="Z_1F5F3FF6_134E_4BE3_931A_86A140230F01_.wvu.FilterData" localSheetId="0" hidden="1">'Orçamentária-TR'!$B$5:$O$680</definedName>
    <definedName name="Z_2108BB79_D2A4_494D_963C_F8471D86F0B2_.wvu.FilterData" localSheetId="0" hidden="1">'Orçamentária-TR'!$B$5:$O$680</definedName>
    <definedName name="Z_256828BB_3827_445A_A407_FFF15876225E_.wvu.FilterData" localSheetId="0" hidden="1">'Orçamentária-TR'!$B$5:$O$680</definedName>
    <definedName name="Z_260D23EF_A247_4C84_BDC8_F18F22091ADE_.wvu.FilterData" localSheetId="0" hidden="1">'Orçamentária-TR'!$B$5:$O$680</definedName>
    <definedName name="Z_2C8BFB8C_30B5_4612_979A_9A4837B7A4BD_.wvu.FilterData" localSheetId="0" hidden="1">'Orçamentária-TR'!$B$5:$O$680</definedName>
    <definedName name="Z_388EA09C_8141_4800_8A1E_E051726ADA8F_.wvu.FilterData" localSheetId="0" hidden="1">'Orçamentária-TR'!$B$5:$O$680</definedName>
    <definedName name="Z_388EA09C_8141_4800_8A1E_E051726ADA8F_.wvu.PrintArea" localSheetId="0" hidden="1">'Orçamentária-TR'!$B$1:$O$680</definedName>
    <definedName name="Z_388EA09C_8141_4800_8A1E_E051726ADA8F_.wvu.PrintTitles" localSheetId="0" hidden="1">'Orçamentária-TR'!$1:$5</definedName>
    <definedName name="Z_388EA09C_8141_4800_8A1E_E051726ADA8F_.wvu.Rows" localSheetId="0" hidden="1">'Orçamentária-TR'!#REF!</definedName>
    <definedName name="Z_3EE29867_432A_4BA3_89E1_F341CEBBAC88_.wvu.FilterData" localSheetId="0" hidden="1">'Orçamentária-TR'!$B$5:$O$680</definedName>
    <definedName name="Z_3EE29867_432A_4BA3_89E1_F341CEBBAC88_.wvu.PrintArea" localSheetId="0" hidden="1">'Orçamentária-TR'!$B$1:$O$680</definedName>
    <definedName name="Z_3EE29867_432A_4BA3_89E1_F341CEBBAC88_.wvu.PrintTitles" localSheetId="0" hidden="1">'Orçamentária-TR'!$1:$5</definedName>
    <definedName name="Z_3EE29867_432A_4BA3_89E1_F341CEBBAC88_.wvu.Rows" localSheetId="0" hidden="1">'Orçamentária-TR'!#REF!</definedName>
    <definedName name="Z_40337AE9_1607_448E_8742_24D71D4DB741_.wvu.FilterData" localSheetId="0" hidden="1">'Orçamentária-TR'!$B$5:$O$680</definedName>
    <definedName name="Z_4061C7FA_8486_49E5_B176_FAB0D844CA38_.wvu.FilterData" localSheetId="0" hidden="1">'Orçamentária-TR'!$B$5:$O$680</definedName>
    <definedName name="Z_4084C220_ED62_4400_8E87_B7B0B92D4EE3_.wvu.FilterData" localSheetId="0" hidden="1">'Orçamentária-TR'!$B$5:$O$680</definedName>
    <definedName name="Z_4BAF66BB_2070_4530_A84F_5AB8CB3CEDE8_.wvu.FilterData" localSheetId="0" hidden="1">'Orçamentária-TR'!$B$5:$O$680</definedName>
    <definedName name="Z_52D8B9C2_62A7_4109_9BE6_713DAADD942D_.wvu.FilterData" localSheetId="0" hidden="1">'Orçamentária-TR'!$B$5:$O$680</definedName>
    <definedName name="Z_52D8B9C2_62A7_4109_9BE6_713DAADD942D_.wvu.PrintArea" localSheetId="0" hidden="1">'Orçamentária-TR'!$B$1:$O$680</definedName>
    <definedName name="Z_52D8B9C2_62A7_4109_9BE6_713DAADD942D_.wvu.PrintTitles" localSheetId="0" hidden="1">'Orçamentária-TR'!$1:$5</definedName>
    <definedName name="Z_5487A251_C3E7_4145_9020_3D739357716C_.wvu.FilterData" localSheetId="0" hidden="1">'Orçamentária-TR'!$B$5:$O$680</definedName>
    <definedName name="Z_5C3F6C56_B73A_43E0_8278_7B62637D5522_.wvu.FilterData" localSheetId="0" hidden="1">'Orçamentária-TR'!$B$5:$O$680</definedName>
    <definedName name="Z_5DE6B415_5844_48EC_B314_C77EFAB69571_.wvu.FilterData" localSheetId="0" hidden="1">'Orçamentária-TR'!$B$5:$O$680</definedName>
    <definedName name="Z_621F33E6_5212_4A57_AD9D_BA86A737D9AF_.wvu.FilterData" localSheetId="0" hidden="1">'Orçamentária-TR'!$B$5:$O$680</definedName>
    <definedName name="Z_68AFDCF1_6306_4C31_A6DA_54D6FBA0C05D_.wvu.FilterData" localSheetId="0" hidden="1">'Orçamentária-TR'!$B$5:$O$680</definedName>
    <definedName name="Z_72DD8278_BC38_4AE5_B76C_EBE79FD72AF0_.wvu.FilterData" localSheetId="0" hidden="1">'Orçamentária-TR'!$B$5:$O$680</definedName>
    <definedName name="Z_761D86DB_5332_4CB4_A4C9_10A4F0C968CD_.wvu.FilterData" localSheetId="0" hidden="1">'Orçamentária-TR'!$B$5:$O$680</definedName>
    <definedName name="Z_84004490_2C0A_437D_83F9_83F396B1FCD6_.wvu.FilterData" localSheetId="0" hidden="1">'Orçamentária-TR'!$B$5:$O$680</definedName>
    <definedName name="Z_8404D714_1416_441F_BC2A_86C3BA0ED4A7_.wvu.FilterData" localSheetId="0" hidden="1">'Orçamentária-TR'!$B$5:$O$680</definedName>
    <definedName name="Z_8490C688_227D_4807_B48A_E99B98AA4ABA_.wvu.FilterData" localSheetId="0" hidden="1">'Orçamentária-TR'!$B$5:$O$680</definedName>
    <definedName name="Z_9226CEA5_2DEB_4F09_8A9E_201671FE3996_.wvu.FilterData" localSheetId="0" hidden="1">'Orçamentária-TR'!$B$5:$O$680</definedName>
    <definedName name="Z_9872962C_537A_42AF_9FC2_C758CA32B49A_.wvu.FilterData" localSheetId="0" hidden="1">'Orçamentária-TR'!$B$5:$O$680</definedName>
    <definedName name="Z_9D9D890B_7CAD_43FA_8B37_40B7CE51D7BB_.wvu.FilterData" localSheetId="0" hidden="1">'Orçamentária-TR'!$B$5:$O$680</definedName>
    <definedName name="Z_B236A6BF_71D4_4CD9_BBD0_698BCEA023CF_.wvu.FilterData" localSheetId="0" hidden="1">'Orçamentária-TR'!$B$5:$O$680</definedName>
    <definedName name="Z_BC95D367_E5F9_4D7F_9E29_86A33F32AAFF_.wvu.FilterData" localSheetId="0" hidden="1">'Orçamentária-TR'!$B$5:$O$680</definedName>
    <definedName name="Z_C3F45743_DBDA_4241_B0B6_5E88345390B5_.wvu.FilterData" localSheetId="0" hidden="1">'Orçamentária-TR'!$B$5:$O$680</definedName>
    <definedName name="Z_CA8CD684_5813_4814_9596_BC74CCC6F648_.wvu.FilterData" localSheetId="0" hidden="1">'Orçamentária-TR'!$B$5:$O$680</definedName>
    <definedName name="Z_D7B7D9EE_4074_4FED_9A68_56C7886D5723_.wvu.FilterData" localSheetId="0" hidden="1">'Orçamentária-TR'!$B$5:$O$680</definedName>
    <definedName name="Z_D80CD39D_2818_4F11_B510_562775715C69_.wvu.FilterData" localSheetId="0" hidden="1">'Orçamentária-TR'!$B$5:$O$680</definedName>
    <definedName name="Z_D80CD39D_2818_4F11_B510_562775715C69_.wvu.PrintArea" localSheetId="0" hidden="1">'Orçamentária-TR'!$B$1:$O$680</definedName>
    <definedName name="Z_D80CD39D_2818_4F11_B510_562775715C69_.wvu.PrintTitles" localSheetId="0" hidden="1">'Orçamentária-TR'!$1:$5</definedName>
    <definedName name="Z_D8BDBFFF_4E63_42E8_AF66_3A4A5922F3A9_.wvu.Cols" localSheetId="0" hidden="1">'Orçamentária-TR'!$K:$O</definedName>
    <definedName name="Z_D8BDBFFF_4E63_42E8_AF66_3A4A5922F3A9_.wvu.FilterData" localSheetId="0" hidden="1">'Orçamentária-TR'!$B$5:$O$680</definedName>
    <definedName name="Z_D8BDBFFF_4E63_42E8_AF66_3A4A5922F3A9_.wvu.PrintArea" localSheetId="0" hidden="1">'Orçamentária-TR'!$B$1:$O$680</definedName>
    <definedName name="Z_D8BDBFFF_4E63_42E8_AF66_3A4A5922F3A9_.wvu.PrintTitles" localSheetId="0" hidden="1">'Orçamentária-TR'!$1:$5</definedName>
    <definedName name="Z_DE3D750A_1352_4B72_B5EF_6B3CF0400C00_.wvu.FilterData" localSheetId="0" hidden="1">'Orçamentária-TR'!$B$5:$O$680</definedName>
    <definedName name="Z_E3F441FA_50DE_409F_B5A8_8880F3E748EB_.wvu.FilterData" localSheetId="0" hidden="1">'Orçamentária-TR'!$B$5:$O$680</definedName>
    <definedName name="Z_FBE20D2A_04F9_4378_A6DA_2D4796F29D79_.wvu.FilterData" localSheetId="0" hidden="1">'Orçamentária-TR'!$B$5:$O$680</definedName>
    <definedName name="Z_FD1CBB54_9774_4703_A628_1ECC0683BA70_.wvu.FilterData" localSheetId="0" hidden="1">'Orçamentária-TR'!$B$5:$O$680</definedName>
    <definedName name="Z_FDEEEDF6_B9AE_4B52_86A1_B09EE771BE76_.wvu.FilterData" localSheetId="0" hidden="1">'Orçamentária-TR'!$B$5:$O$680</definedName>
    <definedName name="Z_FEBB4EFB_B059_486C_9FE0_A3F428AFE568_.wvu.FilterData" localSheetId="0" hidden="1">'Orçamentária-TR'!$B$5:$O$680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2" i="35" l="1"/>
  <c r="H654" i="35"/>
  <c r="H665" i="35"/>
  <c r="A1" i="9"/>
  <c r="K515" i="35"/>
  <c r="K514" i="35"/>
  <c r="K513" i="35"/>
  <c r="K512" i="35"/>
  <c r="K511" i="35"/>
  <c r="K510" i="35"/>
  <c r="K509" i="35"/>
  <c r="K508" i="35"/>
  <c r="K507" i="35"/>
  <c r="K506" i="35"/>
  <c r="K505" i="35"/>
  <c r="K504" i="35"/>
  <c r="K503" i="35"/>
  <c r="K502" i="35"/>
  <c r="K501" i="35"/>
  <c r="K500" i="35"/>
  <c r="K499" i="35"/>
  <c r="K498" i="35"/>
  <c r="K497" i="35"/>
  <c r="K496" i="35"/>
  <c r="K495" i="35"/>
  <c r="K494" i="35"/>
  <c r="K493" i="35"/>
  <c r="K492" i="35"/>
  <c r="K491" i="35"/>
  <c r="K490" i="35"/>
  <c r="K489" i="35"/>
  <c r="K488" i="35"/>
  <c r="K487" i="35"/>
  <c r="K486" i="35"/>
  <c r="K485" i="35"/>
  <c r="K484" i="35"/>
  <c r="K483" i="35"/>
  <c r="K482" i="35"/>
  <c r="K481" i="35"/>
  <c r="K480" i="35"/>
  <c r="K479" i="35"/>
  <c r="K478" i="35"/>
  <c r="K477" i="35"/>
  <c r="K476" i="35"/>
  <c r="K475" i="35"/>
  <c r="K474" i="35"/>
  <c r="K473" i="35"/>
  <c r="K472" i="35"/>
  <c r="K471" i="35"/>
  <c r="K470" i="35"/>
  <c r="K469" i="35"/>
  <c r="K468" i="35"/>
  <c r="K467" i="35"/>
  <c r="K466" i="35"/>
  <c r="K465" i="35"/>
  <c r="K464" i="35"/>
  <c r="K463" i="35"/>
  <c r="K462" i="35"/>
  <c r="K461" i="35"/>
  <c r="K460" i="35"/>
  <c r="K459" i="35"/>
  <c r="K458" i="35"/>
  <c r="K457" i="35"/>
  <c r="K456" i="35"/>
  <c r="K455" i="35"/>
  <c r="K454" i="35"/>
  <c r="K453" i="35"/>
  <c r="K452" i="35"/>
  <c r="K451" i="35"/>
  <c r="K450" i="35"/>
  <c r="K449" i="35"/>
  <c r="K448" i="35"/>
  <c r="K447" i="35"/>
  <c r="K446" i="35"/>
  <c r="K445" i="35"/>
  <c r="K444" i="35"/>
  <c r="K443" i="35"/>
  <c r="K442" i="35"/>
  <c r="K441" i="35"/>
  <c r="K440" i="35"/>
  <c r="K439" i="35"/>
  <c r="K438" i="35"/>
  <c r="K437" i="35"/>
  <c r="K436" i="35"/>
  <c r="K435" i="35"/>
  <c r="K434" i="35"/>
  <c r="K433" i="35"/>
  <c r="K432" i="35"/>
  <c r="K431" i="35"/>
  <c r="K430" i="35"/>
  <c r="K429" i="35"/>
  <c r="K428" i="35"/>
  <c r="K427" i="35"/>
  <c r="K426" i="35"/>
  <c r="K425" i="35"/>
  <c r="K424" i="35"/>
  <c r="K423" i="35"/>
  <c r="K422" i="35"/>
  <c r="K421" i="35"/>
  <c r="K420" i="35"/>
  <c r="K419" i="35"/>
  <c r="K418" i="35"/>
  <c r="K417" i="35"/>
  <c r="K416" i="35"/>
  <c r="K415" i="35"/>
  <c r="K414" i="35"/>
  <c r="K413" i="35"/>
  <c r="K412" i="35"/>
  <c r="K411" i="35"/>
  <c r="K410" i="35"/>
  <c r="K409" i="35"/>
  <c r="K408" i="35"/>
  <c r="K407" i="35"/>
  <c r="K406" i="35"/>
  <c r="K405" i="35"/>
  <c r="K404" i="35"/>
  <c r="K403" i="35"/>
  <c r="K402" i="35"/>
  <c r="K401" i="35"/>
  <c r="K400" i="35"/>
  <c r="K399" i="35"/>
  <c r="K398" i="35"/>
  <c r="K397" i="35"/>
  <c r="K396" i="35"/>
  <c r="K395" i="35"/>
  <c r="K394" i="35"/>
  <c r="K393" i="35"/>
  <c r="K392" i="35"/>
  <c r="K391" i="35"/>
  <c r="K390" i="35"/>
  <c r="K389" i="35"/>
  <c r="K388" i="35"/>
  <c r="K387" i="35"/>
  <c r="K386" i="35"/>
  <c r="K385" i="35"/>
  <c r="K384" i="35"/>
  <c r="K383" i="35"/>
  <c r="K382" i="35"/>
  <c r="K381" i="35"/>
  <c r="K380" i="35"/>
  <c r="K379" i="35"/>
  <c r="K378" i="35"/>
  <c r="K377" i="35"/>
  <c r="K376" i="35"/>
  <c r="K375" i="35"/>
  <c r="K374" i="35"/>
  <c r="K373" i="35"/>
  <c r="K372" i="35"/>
  <c r="K371" i="35"/>
  <c r="K370" i="35"/>
  <c r="K369" i="35"/>
  <c r="K368" i="35"/>
  <c r="K367" i="35"/>
  <c r="K366" i="35"/>
  <c r="K365" i="35"/>
  <c r="K364" i="35"/>
  <c r="K363" i="35"/>
  <c r="K362" i="35"/>
  <c r="K361" i="35"/>
  <c r="K360" i="35"/>
  <c r="K359" i="35"/>
  <c r="K358" i="35"/>
  <c r="K357" i="35"/>
  <c r="K356" i="35"/>
  <c r="K355" i="35"/>
  <c r="K354" i="35"/>
  <c r="K353" i="35"/>
  <c r="K352" i="35"/>
  <c r="K351" i="35"/>
  <c r="K350" i="35"/>
  <c r="K349" i="35"/>
  <c r="K348" i="35"/>
  <c r="K347" i="35"/>
  <c r="K346" i="35"/>
  <c r="K345" i="35"/>
  <c r="K344" i="35"/>
  <c r="K343" i="35"/>
  <c r="K342" i="35"/>
  <c r="K341" i="35"/>
  <c r="K340" i="35"/>
  <c r="K339" i="35"/>
  <c r="K338" i="35"/>
  <c r="K337" i="35"/>
  <c r="K336" i="35"/>
  <c r="K335" i="35"/>
  <c r="K334" i="35"/>
  <c r="K333" i="35"/>
  <c r="K332" i="35"/>
  <c r="K331" i="35"/>
  <c r="K330" i="35"/>
  <c r="K329" i="35"/>
  <c r="K328" i="35"/>
  <c r="K327" i="35"/>
  <c r="K326" i="35"/>
  <c r="K325" i="35"/>
  <c r="K324" i="35"/>
  <c r="K323" i="35"/>
  <c r="K322" i="35"/>
  <c r="K321" i="35"/>
  <c r="K320" i="35"/>
  <c r="K319" i="35"/>
  <c r="K318" i="35"/>
  <c r="K317" i="35"/>
  <c r="K316" i="35"/>
  <c r="K315" i="35"/>
  <c r="K314" i="35"/>
  <c r="K313" i="35"/>
  <c r="K312" i="35"/>
  <c r="K311" i="35"/>
  <c r="K310" i="35"/>
  <c r="K309" i="35"/>
  <c r="K308" i="35"/>
  <c r="K307" i="35"/>
  <c r="K306" i="35"/>
  <c r="K305" i="35"/>
  <c r="K304" i="35"/>
  <c r="K303" i="35"/>
  <c r="K302" i="35"/>
  <c r="K301" i="35"/>
  <c r="K300" i="35"/>
  <c r="K299" i="35"/>
  <c r="K298" i="35"/>
  <c r="K297" i="35"/>
  <c r="K296" i="35"/>
  <c r="K295" i="35"/>
  <c r="K294" i="35"/>
  <c r="K293" i="35"/>
  <c r="K292" i="35"/>
  <c r="K291" i="35"/>
  <c r="K290" i="35"/>
  <c r="K289" i="35"/>
  <c r="K288" i="35"/>
  <c r="K287" i="35"/>
  <c r="K286" i="35"/>
  <c r="K285" i="35"/>
  <c r="K284" i="35"/>
  <c r="K283" i="35"/>
  <c r="K282" i="35"/>
  <c r="K281" i="35"/>
  <c r="K280" i="35"/>
  <c r="K279" i="35"/>
  <c r="K278" i="35"/>
  <c r="K277" i="35"/>
  <c r="K276" i="35"/>
  <c r="K275" i="35"/>
  <c r="K274" i="35"/>
  <c r="K273" i="35"/>
  <c r="K272" i="35"/>
  <c r="K271" i="35"/>
  <c r="K270" i="35"/>
  <c r="K269" i="35"/>
  <c r="K268" i="35"/>
  <c r="K267" i="35"/>
  <c r="K266" i="35"/>
  <c r="K265" i="35"/>
  <c r="K264" i="35"/>
  <c r="K263" i="35"/>
  <c r="K262" i="35"/>
  <c r="K261" i="35"/>
  <c r="K260" i="35"/>
  <c r="K259" i="35"/>
  <c r="K258" i="35"/>
  <c r="K257" i="35"/>
  <c r="K256" i="35"/>
  <c r="K255" i="35"/>
  <c r="K254" i="35"/>
  <c r="K253" i="35"/>
  <c r="K252" i="35"/>
  <c r="K251" i="35"/>
  <c r="K250" i="35"/>
  <c r="K249" i="35"/>
  <c r="K248" i="35"/>
  <c r="K247" i="35"/>
  <c r="K246" i="35"/>
  <c r="K245" i="35"/>
  <c r="K244" i="35"/>
  <c r="K243" i="35"/>
  <c r="K242" i="35"/>
  <c r="K241" i="35"/>
  <c r="K240" i="35"/>
  <c r="K239" i="35"/>
  <c r="K238" i="35"/>
  <c r="K237" i="35"/>
  <c r="K236" i="35"/>
  <c r="K235" i="35"/>
  <c r="K234" i="35"/>
  <c r="K233" i="35"/>
  <c r="K232" i="35"/>
  <c r="K231" i="35"/>
  <c r="K230" i="35"/>
  <c r="K229" i="35"/>
  <c r="K228" i="35"/>
  <c r="K227" i="35"/>
  <c r="K226" i="35"/>
  <c r="K225" i="35"/>
  <c r="K224" i="35"/>
  <c r="K223" i="35"/>
  <c r="K222" i="35"/>
  <c r="K221" i="35"/>
  <c r="K220" i="35"/>
  <c r="K219" i="35"/>
  <c r="K218" i="35"/>
  <c r="K217" i="35"/>
  <c r="K216" i="35"/>
  <c r="K215" i="35"/>
  <c r="K214" i="35"/>
  <c r="K213" i="35"/>
  <c r="K212" i="35"/>
  <c r="K211" i="35"/>
  <c r="K210" i="35"/>
  <c r="K209" i="35"/>
  <c r="K208" i="35"/>
  <c r="K207" i="35"/>
  <c r="K206" i="35"/>
  <c r="K205" i="35"/>
  <c r="K204" i="35"/>
  <c r="K203" i="35"/>
  <c r="K202" i="35"/>
  <c r="K201" i="35"/>
  <c r="K200" i="35"/>
  <c r="K199" i="35"/>
  <c r="K198" i="35"/>
  <c r="K197" i="35"/>
  <c r="K196" i="35"/>
  <c r="K195" i="35"/>
  <c r="K194" i="35"/>
  <c r="K193" i="35"/>
  <c r="K192" i="35"/>
  <c r="K191" i="35"/>
  <c r="K190" i="35"/>
  <c r="K189" i="35"/>
  <c r="K188" i="35"/>
  <c r="K187" i="35"/>
  <c r="K186" i="35"/>
  <c r="K185" i="35"/>
  <c r="K184" i="35"/>
  <c r="K183" i="35"/>
  <c r="K182" i="35"/>
  <c r="K181" i="35"/>
  <c r="K180" i="35"/>
  <c r="K179" i="35"/>
  <c r="K178" i="35"/>
  <c r="K177" i="35"/>
  <c r="K176" i="35"/>
  <c r="K175" i="35"/>
  <c r="K174" i="35"/>
  <c r="K173" i="35"/>
  <c r="K172" i="35"/>
  <c r="K171" i="35"/>
  <c r="K170" i="35"/>
  <c r="K169" i="35"/>
  <c r="K168" i="35"/>
  <c r="K167" i="35"/>
  <c r="K166" i="35"/>
  <c r="K165" i="35"/>
  <c r="K164" i="35"/>
  <c r="K163" i="35"/>
  <c r="K162" i="35"/>
  <c r="K161" i="35"/>
  <c r="K160" i="35"/>
  <c r="K159" i="35"/>
  <c r="K158" i="35"/>
  <c r="K157" i="35"/>
  <c r="K156" i="35"/>
  <c r="K155" i="35"/>
  <c r="K154" i="35"/>
  <c r="K153" i="35"/>
  <c r="K152" i="35"/>
  <c r="K151" i="35"/>
  <c r="K150" i="35"/>
  <c r="K149" i="35"/>
  <c r="K148" i="35"/>
  <c r="K147" i="35"/>
  <c r="K146" i="35"/>
  <c r="K145" i="35"/>
  <c r="K144" i="35"/>
  <c r="K143" i="35"/>
  <c r="K142" i="35"/>
  <c r="K141" i="35"/>
  <c r="K140" i="35"/>
  <c r="K139" i="35"/>
  <c r="K138" i="35"/>
  <c r="K137" i="35"/>
  <c r="K136" i="35"/>
  <c r="K135" i="35"/>
  <c r="K134" i="35"/>
  <c r="K133" i="35"/>
  <c r="K132" i="35"/>
  <c r="K131" i="35"/>
  <c r="K130" i="35"/>
  <c r="K129" i="35"/>
  <c r="K128" i="35"/>
  <c r="K127" i="35"/>
  <c r="K126" i="35"/>
  <c r="K125" i="35"/>
  <c r="K124" i="35"/>
  <c r="K123" i="35"/>
  <c r="K122" i="35"/>
  <c r="K121" i="35"/>
  <c r="K120" i="35"/>
  <c r="K119" i="35"/>
  <c r="K118" i="35"/>
  <c r="K117" i="35"/>
  <c r="K116" i="35"/>
  <c r="K115" i="35"/>
  <c r="K114" i="35"/>
  <c r="K113" i="35"/>
  <c r="K112" i="35"/>
  <c r="K111" i="35"/>
  <c r="K110" i="35"/>
  <c r="K109" i="35"/>
  <c r="K108" i="35"/>
  <c r="K107" i="35"/>
  <c r="K106" i="35"/>
  <c r="K105" i="35"/>
  <c r="K104" i="35"/>
  <c r="K103" i="35"/>
  <c r="K102" i="35"/>
  <c r="K101" i="35"/>
  <c r="K100" i="35"/>
  <c r="K99" i="35"/>
  <c r="K98" i="35"/>
  <c r="K97" i="35"/>
  <c r="K96" i="35"/>
  <c r="K95" i="35"/>
  <c r="K94" i="35"/>
  <c r="K93" i="35"/>
  <c r="K92" i="35"/>
  <c r="K91" i="35"/>
  <c r="K90" i="35"/>
  <c r="K89" i="35"/>
  <c r="K88" i="35"/>
  <c r="K87" i="35"/>
  <c r="K86" i="35"/>
  <c r="K85" i="35"/>
  <c r="K84" i="35"/>
  <c r="K83" i="35"/>
  <c r="K82" i="35"/>
  <c r="K81" i="35"/>
  <c r="K80" i="35"/>
  <c r="K79" i="35"/>
  <c r="K78" i="35"/>
  <c r="K77" i="35"/>
  <c r="K76" i="35"/>
  <c r="K75" i="35"/>
  <c r="K74" i="35"/>
  <c r="K73" i="35"/>
  <c r="K72" i="35"/>
  <c r="K71" i="35"/>
  <c r="K70" i="35"/>
  <c r="K69" i="35"/>
  <c r="K68" i="35"/>
  <c r="K67" i="35"/>
  <c r="K66" i="35"/>
  <c r="K65" i="35"/>
  <c r="K64" i="35"/>
  <c r="K63" i="35"/>
  <c r="K62" i="35"/>
  <c r="K61" i="35"/>
  <c r="K60" i="35"/>
  <c r="K59" i="35"/>
  <c r="K58" i="35"/>
  <c r="K57" i="35"/>
  <c r="K56" i="35"/>
  <c r="K55" i="35"/>
  <c r="K54" i="35"/>
  <c r="K53" i="35"/>
  <c r="K52" i="35"/>
  <c r="K51" i="35"/>
  <c r="K50" i="35"/>
  <c r="K49" i="35"/>
  <c r="K48" i="35"/>
  <c r="K47" i="35"/>
  <c r="K46" i="35"/>
  <c r="K45" i="35"/>
  <c r="K44" i="35"/>
  <c r="K43" i="35"/>
  <c r="K42" i="35"/>
  <c r="K41" i="35"/>
  <c r="K40" i="35"/>
  <c r="K13" i="35"/>
  <c r="K10" i="35"/>
  <c r="B681" i="35" l="1"/>
  <c r="H680" i="35"/>
  <c r="H679" i="35"/>
  <c r="H678" i="35"/>
  <c r="H677" i="35"/>
  <c r="H676" i="35"/>
  <c r="H675" i="35"/>
  <c r="H674" i="35"/>
  <c r="H673" i="35"/>
  <c r="H672" i="35"/>
  <c r="H671" i="35"/>
  <c r="H670" i="35"/>
  <c r="H669" i="35"/>
  <c r="H668" i="35"/>
  <c r="H667" i="35"/>
  <c r="H666" i="35"/>
  <c r="H664" i="35"/>
  <c r="H663" i="35"/>
  <c r="H661" i="35"/>
  <c r="H660" i="35"/>
  <c r="H659" i="35"/>
  <c r="H658" i="35"/>
  <c r="H657" i="35"/>
  <c r="H656" i="35"/>
  <c r="H655" i="35"/>
  <c r="H653" i="35"/>
  <c r="H652" i="35"/>
  <c r="H651" i="35"/>
  <c r="H650" i="35"/>
  <c r="H649" i="35"/>
  <c r="H648" i="35"/>
  <c r="H647" i="35"/>
  <c r="H646" i="35"/>
  <c r="H645" i="35"/>
  <c r="H644" i="35"/>
  <c r="H643" i="35"/>
  <c r="H642" i="35"/>
  <c r="H641" i="35"/>
  <c r="H640" i="35"/>
  <c r="H639" i="35"/>
  <c r="H638" i="35"/>
  <c r="H637" i="35"/>
  <c r="H636" i="35"/>
  <c r="H635" i="35"/>
  <c r="H634" i="35"/>
  <c r="H633" i="35"/>
  <c r="H632" i="35"/>
  <c r="H631" i="35"/>
  <c r="H630" i="35"/>
  <c r="H629" i="35"/>
  <c r="H628" i="35"/>
  <c r="H627" i="35"/>
  <c r="H626" i="35"/>
  <c r="H625" i="35"/>
  <c r="H624" i="35"/>
  <c r="H623" i="35"/>
  <c r="H622" i="35"/>
  <c r="H621" i="35"/>
  <c r="H620" i="35"/>
  <c r="H619" i="35"/>
  <c r="H618" i="35"/>
  <c r="H617" i="35"/>
  <c r="H616" i="35"/>
  <c r="H615" i="35"/>
  <c r="H614" i="35"/>
  <c r="H613" i="35"/>
  <c r="H612" i="35"/>
  <c r="H611" i="35"/>
  <c r="H610" i="35"/>
  <c r="H609" i="35"/>
  <c r="H608" i="35"/>
  <c r="H607" i="35"/>
  <c r="H606" i="35"/>
  <c r="H605" i="35"/>
  <c r="H604" i="35"/>
  <c r="H603" i="35"/>
  <c r="H602" i="35"/>
  <c r="H601" i="35"/>
  <c r="H600" i="35"/>
  <c r="H599" i="35"/>
  <c r="H598" i="35"/>
  <c r="H597" i="35"/>
  <c r="H596" i="35"/>
  <c r="H595" i="35"/>
  <c r="H594" i="35"/>
  <c r="H593" i="35"/>
  <c r="H592" i="35"/>
  <c r="H591" i="35"/>
  <c r="H590" i="35"/>
  <c r="H589" i="35"/>
  <c r="H588" i="35"/>
  <c r="H587" i="35"/>
  <c r="H586" i="35"/>
  <c r="H585" i="35"/>
  <c r="H584" i="35"/>
  <c r="H583" i="35"/>
  <c r="H582" i="35"/>
  <c r="H581" i="35"/>
  <c r="H580" i="35"/>
  <c r="H579" i="35"/>
  <c r="H578" i="35"/>
  <c r="H577" i="35"/>
  <c r="H576" i="35"/>
  <c r="H575" i="35"/>
  <c r="H574" i="35"/>
  <c r="H573" i="35"/>
  <c r="H572" i="35"/>
  <c r="H571" i="35"/>
  <c r="H570" i="35"/>
  <c r="H569" i="35"/>
  <c r="H568" i="35"/>
  <c r="H567" i="35"/>
  <c r="H566" i="35"/>
  <c r="H565" i="35"/>
  <c r="H564" i="35"/>
  <c r="H563" i="35"/>
  <c r="H562" i="35"/>
  <c r="H561" i="35"/>
  <c r="H560" i="35"/>
  <c r="H559" i="35"/>
  <c r="H558" i="35"/>
  <c r="H557" i="35"/>
  <c r="H556" i="35"/>
  <c r="H555" i="35"/>
  <c r="H554" i="35"/>
  <c r="H553" i="35"/>
  <c r="H552" i="35"/>
  <c r="H551" i="35"/>
  <c r="H550" i="35"/>
  <c r="H549" i="35"/>
  <c r="H548" i="35"/>
  <c r="H547" i="35"/>
  <c r="H546" i="35"/>
  <c r="H545" i="35"/>
  <c r="H544" i="35"/>
  <c r="H543" i="35"/>
  <c r="H542" i="35"/>
  <c r="H541" i="35"/>
  <c r="H540" i="35"/>
  <c r="H539" i="35"/>
  <c r="H538" i="35"/>
  <c r="H537" i="35"/>
  <c r="H536" i="35"/>
  <c r="H535" i="35"/>
  <c r="H534" i="35"/>
  <c r="H533" i="35"/>
  <c r="H532" i="35"/>
  <c r="H531" i="35"/>
  <c r="H530" i="35"/>
  <c r="H529" i="35"/>
  <c r="H528" i="35"/>
  <c r="H527" i="35"/>
  <c r="H526" i="35"/>
  <c r="H525" i="35"/>
  <c r="H524" i="35"/>
  <c r="H523" i="35"/>
  <c r="H522" i="35"/>
  <c r="H521" i="35"/>
  <c r="H520" i="35"/>
  <c r="H519" i="35"/>
  <c r="H518" i="35"/>
  <c r="H517" i="35"/>
  <c r="H38" i="35"/>
  <c r="A25" i="19" l="1"/>
  <c r="B40" i="33"/>
  <c r="B40" i="32"/>
  <c r="B40" i="31"/>
  <c r="B40" i="30"/>
  <c r="B40" i="29"/>
  <c r="B40" i="28"/>
  <c r="B40" i="27"/>
  <c r="B40" i="26"/>
  <c r="B40" i="25"/>
  <c r="B40" i="24"/>
  <c r="B40" i="23"/>
  <c r="B40" i="22"/>
  <c r="B40" i="21"/>
  <c r="B40" i="20"/>
  <c r="B40" i="19"/>
  <c r="B17" i="9"/>
  <c r="G17" i="9"/>
  <c r="J288" i="35" l="1"/>
  <c r="N288" i="35"/>
  <c r="O288" i="35" s="1"/>
  <c r="J242" i="35" l="1"/>
  <c r="N242" i="35"/>
  <c r="O242" i="35" s="1"/>
  <c r="N157" i="35"/>
  <c r="O157" i="35" s="1"/>
  <c r="J157" i="35"/>
  <c r="J420" i="35"/>
  <c r="N420" i="35"/>
  <c r="O420" i="35" s="1"/>
  <c r="N188" i="35"/>
  <c r="O188" i="35" s="1"/>
  <c r="J188" i="35"/>
  <c r="N22" i="35"/>
  <c r="O22" i="35" s="1"/>
  <c r="J22" i="35"/>
  <c r="N225" i="35"/>
  <c r="O225" i="35" s="1"/>
  <c r="J225" i="35"/>
  <c r="N222" i="35"/>
  <c r="O222" i="35" s="1"/>
  <c r="J222" i="35"/>
  <c r="J166" i="35"/>
  <c r="N166" i="35"/>
  <c r="O166" i="35" s="1"/>
  <c r="J134" i="35"/>
  <c r="N134" i="35"/>
  <c r="O134" i="35" s="1"/>
  <c r="J310" i="35"/>
  <c r="N310" i="35"/>
  <c r="O310" i="35" s="1"/>
  <c r="N145" i="35"/>
  <c r="O145" i="35" s="1"/>
  <c r="J145" i="35"/>
  <c r="J187" i="35"/>
  <c r="N187" i="35"/>
  <c r="O187" i="35" s="1"/>
  <c r="N418" i="35"/>
  <c r="O418" i="35" s="1"/>
  <c r="J418" i="35"/>
  <c r="J80" i="35"/>
  <c r="N80" i="35"/>
  <c r="O80" i="35" s="1"/>
  <c r="J508" i="35"/>
  <c r="N508" i="35"/>
  <c r="O508" i="35" s="1"/>
  <c r="J58" i="35"/>
  <c r="N58" i="35"/>
  <c r="O58" i="35" s="1"/>
  <c r="N204" i="35"/>
  <c r="O204" i="35" s="1"/>
  <c r="J204" i="35"/>
  <c r="N108" i="35"/>
  <c r="O108" i="35" s="1"/>
  <c r="J108" i="35"/>
  <c r="J72" i="35"/>
  <c r="N72" i="35"/>
  <c r="O72" i="35" s="1"/>
  <c r="J105" i="35"/>
  <c r="N105" i="35"/>
  <c r="O105" i="35" s="1"/>
  <c r="N290" i="35"/>
  <c r="O290" i="35" s="1"/>
  <c r="J290" i="35"/>
  <c r="N488" i="35"/>
  <c r="O488" i="35" s="1"/>
  <c r="J488" i="35"/>
  <c r="J146" i="35"/>
  <c r="N146" i="35"/>
  <c r="O146" i="35" s="1"/>
  <c r="N454" i="35"/>
  <c r="O454" i="35" s="1"/>
  <c r="J454" i="35"/>
  <c r="J412" i="35"/>
  <c r="N412" i="35"/>
  <c r="O412" i="35" s="1"/>
  <c r="N173" i="35"/>
  <c r="O173" i="35" s="1"/>
  <c r="J173" i="35"/>
  <c r="N246" i="35"/>
  <c r="O246" i="35" s="1"/>
  <c r="J246" i="35"/>
  <c r="J42" i="35"/>
  <c r="N42" i="35"/>
  <c r="O42" i="35" s="1"/>
  <c r="J491" i="35"/>
  <c r="N491" i="35"/>
  <c r="O491" i="35" s="1"/>
  <c r="N301" i="35"/>
  <c r="O301" i="35" s="1"/>
  <c r="J301" i="35"/>
  <c r="N265" i="35"/>
  <c r="O265" i="35" s="1"/>
  <c r="J265" i="35"/>
  <c r="N283" i="35"/>
  <c r="O283" i="35" s="1"/>
  <c r="J283" i="35"/>
  <c r="N295" i="35"/>
  <c r="O295" i="35" s="1"/>
  <c r="J295" i="35"/>
  <c r="J338" i="35"/>
  <c r="N338" i="35"/>
  <c r="O338" i="35" s="1"/>
  <c r="N51" i="35"/>
  <c r="O51" i="35" s="1"/>
  <c r="J51" i="35"/>
  <c r="N17" i="35"/>
  <c r="O17" i="35" s="1"/>
  <c r="J17" i="35"/>
  <c r="N26" i="35"/>
  <c r="O26" i="35" s="1"/>
  <c r="J26" i="35"/>
  <c r="J79" i="35"/>
  <c r="N79" i="35"/>
  <c r="O79" i="35" s="1"/>
  <c r="J419" i="35"/>
  <c r="N419" i="35"/>
  <c r="O419" i="35" s="1"/>
  <c r="N274" i="35"/>
  <c r="O274" i="35" s="1"/>
  <c r="J274" i="35"/>
  <c r="N149" i="35"/>
  <c r="O149" i="35" s="1"/>
  <c r="J149" i="35"/>
  <c r="N159" i="35"/>
  <c r="O159" i="35" s="1"/>
  <c r="J159" i="35"/>
  <c r="N489" i="35"/>
  <c r="O489" i="35" s="1"/>
  <c r="J489" i="35"/>
  <c r="J189" i="35"/>
  <c r="N189" i="35"/>
  <c r="O189" i="35" s="1"/>
  <c r="N447" i="35"/>
  <c r="O447" i="35" s="1"/>
  <c r="J447" i="35"/>
  <c r="J78" i="35"/>
  <c r="N78" i="35"/>
  <c r="O78" i="35" s="1"/>
  <c r="J45" i="35"/>
  <c r="N45" i="35"/>
  <c r="O45" i="35" s="1"/>
  <c r="J232" i="35"/>
  <c r="N232" i="35"/>
  <c r="O232" i="35" s="1"/>
  <c r="N121" i="35"/>
  <c r="O121" i="35" s="1"/>
  <c r="J121" i="35"/>
  <c r="N24" i="35"/>
  <c r="O24" i="35" s="1"/>
  <c r="J24" i="35"/>
  <c r="J362" i="35"/>
  <c r="N362" i="35"/>
  <c r="O362" i="35" s="1"/>
  <c r="N316" i="35"/>
  <c r="O316" i="35" s="1"/>
  <c r="J316" i="35"/>
  <c r="N132" i="35"/>
  <c r="O132" i="35" s="1"/>
  <c r="J132" i="35"/>
  <c r="N194" i="35"/>
  <c r="O194" i="35" s="1"/>
  <c r="J194" i="35"/>
  <c r="N501" i="35"/>
  <c r="O501" i="35" s="1"/>
  <c r="J501" i="35"/>
  <c r="N127" i="35"/>
  <c r="O127" i="35" s="1"/>
  <c r="J127" i="35"/>
  <c r="J424" i="35"/>
  <c r="N424" i="35"/>
  <c r="O424" i="35" s="1"/>
  <c r="N264" i="35"/>
  <c r="O264" i="35" s="1"/>
  <c r="J264" i="35"/>
  <c r="N249" i="35"/>
  <c r="O249" i="35" s="1"/>
  <c r="J249" i="35"/>
  <c r="N453" i="35"/>
  <c r="O453" i="35" s="1"/>
  <c r="J453" i="35"/>
  <c r="N244" i="35"/>
  <c r="O244" i="35" s="1"/>
  <c r="J244" i="35"/>
  <c r="N128" i="35"/>
  <c r="O128" i="35" s="1"/>
  <c r="J128" i="35"/>
  <c r="J175" i="35"/>
  <c r="N175" i="35"/>
  <c r="O175" i="35" s="1"/>
  <c r="J154" i="35"/>
  <c r="N154" i="35"/>
  <c r="O154" i="35" s="1"/>
  <c r="J217" i="35"/>
  <c r="N217" i="35"/>
  <c r="O217" i="35" s="1"/>
  <c r="J90" i="35"/>
  <c r="N90" i="35"/>
  <c r="O90" i="35" s="1"/>
  <c r="J395" i="35"/>
  <c r="N395" i="35"/>
  <c r="O395" i="35" s="1"/>
  <c r="N510" i="35"/>
  <c r="O510" i="35" s="1"/>
  <c r="J510" i="35"/>
  <c r="J162" i="35"/>
  <c r="N162" i="35"/>
  <c r="O162" i="35" s="1"/>
  <c r="N469" i="35"/>
  <c r="O469" i="35" s="1"/>
  <c r="J469" i="35"/>
  <c r="J468" i="35"/>
  <c r="N468" i="35"/>
  <c r="O468" i="35" s="1"/>
  <c r="N313" i="35"/>
  <c r="O313" i="35" s="1"/>
  <c r="J313" i="35"/>
  <c r="J215" i="35"/>
  <c r="N215" i="35"/>
  <c r="O215" i="35" s="1"/>
  <c r="J201" i="35"/>
  <c r="N201" i="35"/>
  <c r="O201" i="35" s="1"/>
  <c r="J19" i="35"/>
  <c r="N19" i="35"/>
  <c r="O19" i="35" s="1"/>
  <c r="N250" i="35"/>
  <c r="O250" i="35" s="1"/>
  <c r="J250" i="35"/>
  <c r="J502" i="35"/>
  <c r="N502" i="35"/>
  <c r="O502" i="35" s="1"/>
  <c r="J475" i="35"/>
  <c r="N475" i="35"/>
  <c r="O475" i="35" s="1"/>
  <c r="N306" i="35"/>
  <c r="O306" i="35" s="1"/>
  <c r="J306" i="35"/>
  <c r="J114" i="35"/>
  <c r="N114" i="35"/>
  <c r="O114" i="35" s="1"/>
  <c r="N171" i="35"/>
  <c r="O171" i="35" s="1"/>
  <c r="J171" i="35"/>
  <c r="N172" i="35"/>
  <c r="O172" i="35" s="1"/>
  <c r="J172" i="35"/>
  <c r="N430" i="35"/>
  <c r="O430" i="35" s="1"/>
  <c r="J430" i="35"/>
  <c r="J436" i="35"/>
  <c r="N436" i="35"/>
  <c r="O436" i="35" s="1"/>
  <c r="N493" i="35"/>
  <c r="O493" i="35" s="1"/>
  <c r="J493" i="35"/>
  <c r="N48" i="35"/>
  <c r="O48" i="35" s="1"/>
  <c r="J48" i="35"/>
  <c r="J104" i="35"/>
  <c r="N104" i="35"/>
  <c r="O104" i="35" s="1"/>
  <c r="J99" i="35"/>
  <c r="N99" i="35"/>
  <c r="O99" i="35" s="1"/>
  <c r="J174" i="35"/>
  <c r="N174" i="35"/>
  <c r="O174" i="35" s="1"/>
  <c r="N257" i="35"/>
  <c r="O257" i="35" s="1"/>
  <c r="J257" i="35"/>
  <c r="N402" i="35"/>
  <c r="O402" i="35" s="1"/>
  <c r="J402" i="35"/>
  <c r="N303" i="35"/>
  <c r="O303" i="35" s="1"/>
  <c r="J303" i="35"/>
  <c r="J499" i="35"/>
  <c r="N499" i="35"/>
  <c r="O499" i="35" s="1"/>
  <c r="N65" i="35"/>
  <c r="O65" i="35" s="1"/>
  <c r="J65" i="35"/>
  <c r="J60" i="35"/>
  <c r="N60" i="35"/>
  <c r="O60" i="35" s="1"/>
  <c r="J366" i="35"/>
  <c r="N366" i="35"/>
  <c r="O366" i="35" s="1"/>
  <c r="N443" i="35"/>
  <c r="O443" i="35" s="1"/>
  <c r="J443" i="35"/>
  <c r="N369" i="35"/>
  <c r="O369" i="35" s="1"/>
  <c r="J369" i="35"/>
  <c r="N262" i="35"/>
  <c r="O262" i="35" s="1"/>
  <c r="J262" i="35"/>
  <c r="N167" i="35"/>
  <c r="O167" i="35" s="1"/>
  <c r="J167" i="35"/>
  <c r="N229" i="35"/>
  <c r="O229" i="35" s="1"/>
  <c r="J229" i="35"/>
  <c r="J408" i="35"/>
  <c r="N408" i="35"/>
  <c r="O408" i="35" s="1"/>
  <c r="N281" i="35"/>
  <c r="O281" i="35" s="1"/>
  <c r="J281" i="35"/>
  <c r="N291" i="35"/>
  <c r="O291" i="35" s="1"/>
  <c r="J291" i="35"/>
  <c r="N289" i="35"/>
  <c r="O289" i="35" s="1"/>
  <c r="J289" i="35"/>
  <c r="N486" i="35"/>
  <c r="O486" i="35" s="1"/>
  <c r="J486" i="35"/>
  <c r="J342" i="35"/>
  <c r="N342" i="35"/>
  <c r="O342" i="35" s="1"/>
  <c r="N164" i="35"/>
  <c r="O164" i="35" s="1"/>
  <c r="J164" i="35"/>
  <c r="J216" i="35"/>
  <c r="N216" i="35"/>
  <c r="O216" i="35" s="1"/>
  <c r="J184" i="35"/>
  <c r="N184" i="35"/>
  <c r="O184" i="35" s="1"/>
  <c r="J49" i="35"/>
  <c r="N49" i="35"/>
  <c r="O49" i="35" s="1"/>
  <c r="N451" i="35"/>
  <c r="O451" i="35" s="1"/>
  <c r="J451" i="35"/>
  <c r="J432" i="35"/>
  <c r="N432" i="35"/>
  <c r="O432" i="35" s="1"/>
  <c r="N206" i="35"/>
  <c r="O206" i="35" s="1"/>
  <c r="J206" i="35"/>
  <c r="N344" i="35"/>
  <c r="O344" i="35" s="1"/>
  <c r="J344" i="35"/>
  <c r="N30" i="35"/>
  <c r="O30" i="35" s="1"/>
  <c r="J30" i="35"/>
  <c r="N410" i="35"/>
  <c r="O410" i="35" s="1"/>
  <c r="J410" i="35"/>
  <c r="N337" i="35"/>
  <c r="O337" i="35" s="1"/>
  <c r="J337" i="35"/>
  <c r="N297" i="35"/>
  <c r="O297" i="35" s="1"/>
  <c r="J297" i="35"/>
  <c r="J466" i="35"/>
  <c r="N466" i="35"/>
  <c r="O466" i="35" s="1"/>
  <c r="N435" i="35"/>
  <c r="O435" i="35" s="1"/>
  <c r="J435" i="35"/>
  <c r="J515" i="35"/>
  <c r="N515" i="35"/>
  <c r="O515" i="35" s="1"/>
  <c r="J35" i="35"/>
  <c r="N35" i="35"/>
  <c r="O35" i="35" s="1"/>
  <c r="N455" i="35"/>
  <c r="O455" i="35" s="1"/>
  <c r="J455" i="35"/>
  <c r="N341" i="35"/>
  <c r="O341" i="35" s="1"/>
  <c r="J341" i="35"/>
  <c r="J223" i="35"/>
  <c r="N223" i="35"/>
  <c r="O223" i="35" s="1"/>
  <c r="N429" i="35"/>
  <c r="O429" i="35" s="1"/>
  <c r="J429" i="35"/>
  <c r="J271" i="35"/>
  <c r="N271" i="35"/>
  <c r="O271" i="35" s="1"/>
  <c r="N202" i="35"/>
  <c r="O202" i="35" s="1"/>
  <c r="J202" i="35"/>
  <c r="N284" i="35"/>
  <c r="O284" i="35" s="1"/>
  <c r="J284" i="35"/>
  <c r="N321" i="35"/>
  <c r="O321" i="35" s="1"/>
  <c r="J321" i="35"/>
  <c r="N319" i="35"/>
  <c r="O319" i="35" s="1"/>
  <c r="J319" i="35"/>
  <c r="J59" i="35"/>
  <c r="N59" i="35"/>
  <c r="O59" i="35" s="1"/>
  <c r="N125" i="35"/>
  <c r="O125" i="35" s="1"/>
  <c r="J125" i="35"/>
  <c r="N361" i="35"/>
  <c r="O361" i="35" s="1"/>
  <c r="J361" i="35"/>
  <c r="N514" i="35"/>
  <c r="O514" i="35" s="1"/>
  <c r="J514" i="35"/>
  <c r="N347" i="35"/>
  <c r="O347" i="35" s="1"/>
  <c r="J347" i="35"/>
  <c r="N135" i="35"/>
  <c r="O135" i="35" s="1"/>
  <c r="J135" i="35"/>
  <c r="N34" i="35"/>
  <c r="O34" i="35" s="1"/>
  <c r="J34" i="35"/>
  <c r="N107" i="35"/>
  <c r="O107" i="35" s="1"/>
  <c r="J107" i="35"/>
  <c r="N462" i="35"/>
  <c r="O462" i="35" s="1"/>
  <c r="J462" i="35"/>
  <c r="N214" i="35"/>
  <c r="O214" i="35" s="1"/>
  <c r="J214" i="35"/>
  <c r="N25" i="35"/>
  <c r="O25" i="35" s="1"/>
  <c r="J25" i="35"/>
  <c r="J220" i="35"/>
  <c r="N220" i="35"/>
  <c r="O220" i="35" s="1"/>
  <c r="N252" i="35"/>
  <c r="O252" i="35" s="1"/>
  <c r="J252" i="35"/>
  <c r="N332" i="35"/>
  <c r="O332" i="35" s="1"/>
  <c r="J332" i="35"/>
  <c r="N390" i="35"/>
  <c r="O390" i="35" s="1"/>
  <c r="J390" i="35"/>
  <c r="N168" i="35"/>
  <c r="O168" i="35" s="1"/>
  <c r="J168" i="35"/>
  <c r="N141" i="35"/>
  <c r="O141" i="35" s="1"/>
  <c r="J141" i="35"/>
  <c r="J492" i="35"/>
  <c r="N492" i="35"/>
  <c r="O492" i="35" s="1"/>
  <c r="N423" i="35"/>
  <c r="O423" i="35" s="1"/>
  <c r="J423" i="35"/>
  <c r="J231" i="35"/>
  <c r="N231" i="35"/>
  <c r="O231" i="35" s="1"/>
  <c r="N210" i="35"/>
  <c r="O210" i="35" s="1"/>
  <c r="J210" i="35"/>
  <c r="N61" i="35"/>
  <c r="O61" i="35" s="1"/>
  <c r="J61" i="35"/>
  <c r="N285" i="35"/>
  <c r="O285" i="35" s="1"/>
  <c r="J285" i="35"/>
  <c r="J506" i="35"/>
  <c r="N506" i="35"/>
  <c r="O506" i="35" s="1"/>
  <c r="N55" i="35"/>
  <c r="O55" i="35" s="1"/>
  <c r="J55" i="35"/>
  <c r="N133" i="35"/>
  <c r="O133" i="35" s="1"/>
  <c r="J133" i="35"/>
  <c r="J142" i="35"/>
  <c r="N142" i="35"/>
  <c r="O142" i="35" s="1"/>
  <c r="N500" i="35"/>
  <c r="O500" i="35" s="1"/>
  <c r="J500" i="35"/>
  <c r="N233" i="35"/>
  <c r="O233" i="35" s="1"/>
  <c r="J233" i="35"/>
  <c r="J387" i="35"/>
  <c r="N387" i="35"/>
  <c r="O387" i="35" s="1"/>
  <c r="J401" i="35"/>
  <c r="N401" i="35"/>
  <c r="O401" i="35" s="1"/>
  <c r="J228" i="35"/>
  <c r="N228" i="35"/>
  <c r="O228" i="35" s="1"/>
  <c r="J350" i="35"/>
  <c r="N350" i="35"/>
  <c r="O350" i="35" s="1"/>
  <c r="J212" i="35"/>
  <c r="N212" i="35"/>
  <c r="O212" i="35" s="1"/>
  <c r="N276" i="35"/>
  <c r="O276" i="35" s="1"/>
  <c r="J276" i="35"/>
  <c r="N425" i="35"/>
  <c r="O425" i="35" s="1"/>
  <c r="J425" i="35"/>
  <c r="J50" i="35"/>
  <c r="N50" i="35"/>
  <c r="O50" i="35" s="1"/>
  <c r="N115" i="35"/>
  <c r="O115" i="35" s="1"/>
  <c r="J115" i="35"/>
  <c r="N388" i="35"/>
  <c r="O388" i="35" s="1"/>
  <c r="J388" i="35"/>
  <c r="N371" i="35"/>
  <c r="O371" i="35" s="1"/>
  <c r="J371" i="35"/>
  <c r="N44" i="35"/>
  <c r="O44" i="35" s="1"/>
  <c r="J44" i="35"/>
  <c r="N480" i="35"/>
  <c r="O480" i="35" s="1"/>
  <c r="J480" i="35"/>
  <c r="N181" i="35"/>
  <c r="O181" i="35" s="1"/>
  <c r="J181" i="35"/>
  <c r="N169" i="35"/>
  <c r="O169" i="35" s="1"/>
  <c r="J169" i="35"/>
  <c r="J70" i="35"/>
  <c r="N70" i="35"/>
  <c r="O70" i="35" s="1"/>
  <c r="N260" i="35"/>
  <c r="O260" i="35" s="1"/>
  <c r="J260" i="35"/>
  <c r="J346" i="35"/>
  <c r="N346" i="35"/>
  <c r="O346" i="35" s="1"/>
  <c r="N139" i="35"/>
  <c r="O139" i="35" s="1"/>
  <c r="J139" i="35"/>
  <c r="J398" i="35"/>
  <c r="N398" i="35"/>
  <c r="O398" i="35" s="1"/>
  <c r="J211" i="35"/>
  <c r="N211" i="35"/>
  <c r="O211" i="35" s="1"/>
  <c r="N511" i="35"/>
  <c r="O511" i="35" s="1"/>
  <c r="J511" i="35"/>
  <c r="J89" i="35"/>
  <c r="N89" i="35"/>
  <c r="O89" i="35" s="1"/>
  <c r="J95" i="35"/>
  <c r="N95" i="35"/>
  <c r="O95" i="35" s="1"/>
  <c r="J93" i="35"/>
  <c r="N93" i="35"/>
  <c r="O93" i="35" s="1"/>
  <c r="N137" i="35"/>
  <c r="O137" i="35" s="1"/>
  <c r="J137" i="35"/>
  <c r="J440" i="35"/>
  <c r="N440" i="35"/>
  <c r="O440" i="35" s="1"/>
  <c r="N477" i="35"/>
  <c r="O477" i="35" s="1"/>
  <c r="J477" i="35"/>
  <c r="N192" i="35"/>
  <c r="O192" i="35" s="1"/>
  <c r="J192" i="35"/>
  <c r="N327" i="35"/>
  <c r="O327" i="35" s="1"/>
  <c r="J327" i="35"/>
  <c r="N312" i="35"/>
  <c r="O312" i="35" s="1"/>
  <c r="J312" i="35"/>
  <c r="N200" i="35"/>
  <c r="O200" i="35" s="1"/>
  <c r="J200" i="35"/>
  <c r="N456" i="35"/>
  <c r="O456" i="35" s="1"/>
  <c r="J456" i="35"/>
  <c r="N241" i="35"/>
  <c r="O241" i="35" s="1"/>
  <c r="J241" i="35"/>
  <c r="N20" i="35"/>
  <c r="O20" i="35" s="1"/>
  <c r="J20" i="35"/>
  <c r="J263" i="35"/>
  <c r="N263" i="35"/>
  <c r="O263" i="35" s="1"/>
  <c r="N309" i="35"/>
  <c r="O309" i="35" s="1"/>
  <c r="J309" i="35"/>
  <c r="J282" i="35"/>
  <c r="N282" i="35"/>
  <c r="O282" i="35" s="1"/>
  <c r="J110" i="35"/>
  <c r="N110" i="35"/>
  <c r="O110" i="35" s="1"/>
  <c r="J294" i="35"/>
  <c r="N294" i="35"/>
  <c r="O294" i="35" s="1"/>
  <c r="N409" i="35"/>
  <c r="O409" i="35" s="1"/>
  <c r="J409" i="35"/>
  <c r="N438" i="35"/>
  <c r="O438" i="35" s="1"/>
  <c r="J438" i="35"/>
  <c r="N151" i="35"/>
  <c r="O151" i="35" s="1"/>
  <c r="J151" i="35"/>
  <c r="N512" i="35"/>
  <c r="O512" i="35" s="1"/>
  <c r="J512" i="35"/>
  <c r="J102" i="35"/>
  <c r="N102" i="35"/>
  <c r="O102" i="35" s="1"/>
  <c r="J482" i="35"/>
  <c r="N482" i="35"/>
  <c r="O482" i="35" s="1"/>
  <c r="J407" i="35"/>
  <c r="N407" i="35"/>
  <c r="O407" i="35" s="1"/>
  <c r="N160" i="35"/>
  <c r="O160" i="35" s="1"/>
  <c r="J160" i="35"/>
  <c r="J448" i="35"/>
  <c r="N448" i="35"/>
  <c r="O448" i="35" s="1"/>
  <c r="J243" i="35"/>
  <c r="N243" i="35"/>
  <c r="O243" i="35" s="1"/>
  <c r="N442" i="35"/>
  <c r="O442" i="35" s="1"/>
  <c r="J442" i="35"/>
  <c r="N237" i="35"/>
  <c r="O237" i="35" s="1"/>
  <c r="J237" i="35"/>
  <c r="J219" i="35"/>
  <c r="N219" i="35"/>
  <c r="O219" i="35" s="1"/>
  <c r="N457" i="35"/>
  <c r="O457" i="35" s="1"/>
  <c r="J457" i="35"/>
  <c r="N368" i="35"/>
  <c r="O368" i="35" s="1"/>
  <c r="J368" i="35"/>
  <c r="J191" i="35"/>
  <c r="N191" i="35"/>
  <c r="O191" i="35" s="1"/>
  <c r="N317" i="35"/>
  <c r="O317" i="35" s="1"/>
  <c r="J317" i="35"/>
  <c r="N120" i="35"/>
  <c r="O120" i="35" s="1"/>
  <c r="J120" i="35"/>
  <c r="N507" i="35"/>
  <c r="O507" i="35" s="1"/>
  <c r="J507" i="35"/>
  <c r="N278" i="35"/>
  <c r="O278" i="35" s="1"/>
  <c r="J278" i="35"/>
  <c r="J170" i="35"/>
  <c r="N170" i="35"/>
  <c r="O170" i="35" s="1"/>
  <c r="J208" i="35"/>
  <c r="N208" i="35"/>
  <c r="O208" i="35" s="1"/>
  <c r="N266" i="35"/>
  <c r="O266" i="35" s="1"/>
  <c r="J266" i="35"/>
  <c r="J63" i="35"/>
  <c r="N63" i="35"/>
  <c r="O63" i="35" s="1"/>
  <c r="N147" i="35"/>
  <c r="O147" i="35" s="1"/>
  <c r="J147" i="35"/>
  <c r="J96" i="35"/>
  <c r="N96" i="35"/>
  <c r="O96" i="35" s="1"/>
  <c r="N140" i="35"/>
  <c r="O140" i="35" s="1"/>
  <c r="J140" i="35"/>
  <c r="J183" i="35"/>
  <c r="N183" i="35"/>
  <c r="O183" i="35" s="1"/>
  <c r="J68" i="35"/>
  <c r="N68" i="35"/>
  <c r="O68" i="35" s="1"/>
  <c r="N292" i="35"/>
  <c r="O292" i="35" s="1"/>
  <c r="J292" i="35"/>
  <c r="J54" i="35"/>
  <c r="N54" i="35"/>
  <c r="O54" i="35" s="1"/>
  <c r="N236" i="35"/>
  <c r="O236" i="35" s="1"/>
  <c r="J236" i="35"/>
  <c r="J97" i="35"/>
  <c r="N97" i="35"/>
  <c r="O97" i="35" s="1"/>
  <c r="J98" i="35"/>
  <c r="N98" i="35"/>
  <c r="O98" i="35" s="1"/>
  <c r="J179" i="35"/>
  <c r="N179" i="35"/>
  <c r="O179" i="35" s="1"/>
  <c r="N376" i="35"/>
  <c r="O376" i="35" s="1"/>
  <c r="J376" i="35"/>
  <c r="N221" i="35"/>
  <c r="O221" i="35" s="1"/>
  <c r="J221" i="35"/>
  <c r="N300" i="35"/>
  <c r="O300" i="35" s="1"/>
  <c r="J300" i="35"/>
  <c r="N254" i="35"/>
  <c r="O254" i="35" s="1"/>
  <c r="J254" i="35"/>
  <c r="N400" i="35"/>
  <c r="O400" i="35" s="1"/>
  <c r="J400" i="35"/>
  <c r="N467" i="35"/>
  <c r="O467" i="35" s="1"/>
  <c r="J467" i="35"/>
  <c r="N461" i="35"/>
  <c r="O461" i="35" s="1"/>
  <c r="J461" i="35"/>
  <c r="N496" i="35"/>
  <c r="O496" i="35" s="1"/>
  <c r="J496" i="35"/>
  <c r="N196" i="35"/>
  <c r="O196" i="35" s="1"/>
  <c r="J196" i="35"/>
  <c r="N53" i="35"/>
  <c r="O53" i="35" s="1"/>
  <c r="J53" i="35"/>
  <c r="J74" i="35"/>
  <c r="N74" i="35"/>
  <c r="O74" i="35" s="1"/>
  <c r="N32" i="35"/>
  <c r="O32" i="35" s="1"/>
  <c r="J32" i="35"/>
  <c r="N190" i="35"/>
  <c r="O190" i="35" s="1"/>
  <c r="J190" i="35"/>
  <c r="N198" i="35"/>
  <c r="O198" i="35" s="1"/>
  <c r="J198" i="35"/>
  <c r="J75" i="35"/>
  <c r="N75" i="35"/>
  <c r="O75" i="35" s="1"/>
  <c r="N143" i="35"/>
  <c r="O143" i="35" s="1"/>
  <c r="J143" i="35"/>
  <c r="N152" i="35"/>
  <c r="O152" i="35" s="1"/>
  <c r="J152" i="35"/>
  <c r="J177" i="35"/>
  <c r="N177" i="35"/>
  <c r="O177" i="35" s="1"/>
  <c r="N495" i="35"/>
  <c r="O495" i="35" s="1"/>
  <c r="J495" i="35"/>
  <c r="N299" i="35"/>
  <c r="O299" i="35" s="1"/>
  <c r="J299" i="35"/>
  <c r="N178" i="35"/>
  <c r="O178" i="35" s="1"/>
  <c r="J178" i="35"/>
  <c r="N336" i="35"/>
  <c r="O336" i="35" s="1"/>
  <c r="J336" i="35"/>
  <c r="N293" i="35"/>
  <c r="O293" i="35" s="1"/>
  <c r="J293" i="35"/>
  <c r="J76" i="35"/>
  <c r="N76" i="35"/>
  <c r="O76" i="35" s="1"/>
  <c r="N314" i="35"/>
  <c r="O314" i="35" s="1"/>
  <c r="J314" i="35"/>
  <c r="N253" i="35"/>
  <c r="O253" i="35" s="1"/>
  <c r="J253" i="35"/>
  <c r="N353" i="35"/>
  <c r="O353" i="35" s="1"/>
  <c r="J353" i="35"/>
  <c r="N261" i="35"/>
  <c r="O261" i="35" s="1"/>
  <c r="J261" i="35"/>
  <c r="J66" i="35"/>
  <c r="N66" i="35"/>
  <c r="O66" i="35" s="1"/>
  <c r="N392" i="35"/>
  <c r="O392" i="35" s="1"/>
  <c r="J392" i="35"/>
  <c r="N473" i="35"/>
  <c r="O473" i="35" s="1"/>
  <c r="J473" i="35"/>
  <c r="N28" i="35"/>
  <c r="O28" i="35" s="1"/>
  <c r="J28" i="35"/>
  <c r="N498" i="35"/>
  <c r="O498" i="35" s="1"/>
  <c r="J498" i="35"/>
  <c r="J118" i="35"/>
  <c r="N118" i="35"/>
  <c r="O118" i="35" s="1"/>
  <c r="N131" i="35"/>
  <c r="O131" i="35" s="1"/>
  <c r="J131" i="35"/>
  <c r="N280" i="35"/>
  <c r="O280" i="35" s="1"/>
  <c r="J280" i="35"/>
  <c r="J326" i="35"/>
  <c r="N326" i="35"/>
  <c r="O326" i="35" s="1"/>
  <c r="N124" i="35"/>
  <c r="O124" i="35" s="1"/>
  <c r="J124" i="35"/>
  <c r="N234" i="35"/>
  <c r="O234" i="35" s="1"/>
  <c r="J234" i="35"/>
  <c r="N459" i="35"/>
  <c r="O459" i="35" s="1"/>
  <c r="J459" i="35"/>
  <c r="N165" i="35"/>
  <c r="O165" i="35" s="1"/>
  <c r="J165" i="35"/>
  <c r="J69" i="35"/>
  <c r="N69" i="35"/>
  <c r="O69" i="35" s="1"/>
  <c r="J92" i="35"/>
  <c r="N92" i="35"/>
  <c r="O92" i="35" s="1"/>
  <c r="N176" i="35"/>
  <c r="O176" i="35" s="1"/>
  <c r="J176" i="35"/>
  <c r="N248" i="35"/>
  <c r="O248" i="35" s="1"/>
  <c r="J248" i="35"/>
  <c r="J251" i="35"/>
  <c r="N251" i="35"/>
  <c r="O251" i="35" s="1"/>
  <c r="N405" i="35"/>
  <c r="O405" i="35" s="1"/>
  <c r="J405" i="35"/>
  <c r="N329" i="35"/>
  <c r="O329" i="35" s="1"/>
  <c r="J329" i="35"/>
  <c r="J259" i="35"/>
  <c r="N259" i="35"/>
  <c r="O259" i="35" s="1"/>
  <c r="J193" i="35"/>
  <c r="N193" i="35"/>
  <c r="O193" i="35" s="1"/>
  <c r="N360" i="35"/>
  <c r="O360" i="35" s="1"/>
  <c r="J360" i="35"/>
  <c r="N298" i="35"/>
  <c r="O298" i="35" s="1"/>
  <c r="J298" i="35"/>
  <c r="N431" i="35"/>
  <c r="O431" i="35" s="1"/>
  <c r="J431" i="35"/>
  <c r="N427" i="35"/>
  <c r="O427" i="35" s="1"/>
  <c r="J427" i="35"/>
  <c r="N504" i="35"/>
  <c r="O504" i="35" s="1"/>
  <c r="J504" i="35"/>
  <c r="N111" i="35"/>
  <c r="O111" i="35" s="1"/>
  <c r="J111" i="35"/>
  <c r="J81" i="35"/>
  <c r="N81" i="35"/>
  <c r="O81" i="35" s="1"/>
  <c r="N112" i="35"/>
  <c r="O112" i="35" s="1"/>
  <c r="J112" i="35"/>
  <c r="N487" i="35"/>
  <c r="O487" i="35" s="1"/>
  <c r="J487" i="35"/>
  <c r="N269" i="35"/>
  <c r="O269" i="35" s="1"/>
  <c r="J269" i="35"/>
  <c r="N7" i="35"/>
  <c r="O7" i="35" s="1"/>
  <c r="O6" i="35" s="1"/>
  <c r="J7" i="35"/>
  <c r="J6" i="35" s="1"/>
  <c r="N479" i="35"/>
  <c r="O479" i="35" s="1"/>
  <c r="J479" i="35"/>
  <c r="N433" i="35"/>
  <c r="O433" i="35" s="1"/>
  <c r="J433" i="35"/>
  <c r="J428" i="35"/>
  <c r="N428" i="35"/>
  <c r="O428" i="35" s="1"/>
  <c r="N148" i="35"/>
  <c r="O148" i="35" s="1"/>
  <c r="J148" i="35"/>
  <c r="J57" i="35"/>
  <c r="N57" i="35"/>
  <c r="O57" i="35" s="1"/>
  <c r="N270" i="35"/>
  <c r="O270" i="35" s="1"/>
  <c r="J270" i="35"/>
  <c r="N123" i="35"/>
  <c r="O123" i="35" s="1"/>
  <c r="J123" i="35"/>
  <c r="J85" i="35"/>
  <c r="N85" i="35"/>
  <c r="O85" i="35" s="1"/>
  <c r="N161" i="35"/>
  <c r="O161" i="35" s="1"/>
  <c r="J161" i="35"/>
  <c r="J207" i="35"/>
  <c r="N207" i="35"/>
  <c r="O207" i="35" s="1"/>
  <c r="J158" i="35"/>
  <c r="N158" i="35"/>
  <c r="O158" i="35" s="1"/>
  <c r="N308" i="35"/>
  <c r="O308" i="35" s="1"/>
  <c r="J308" i="35"/>
  <c r="N18" i="35"/>
  <c r="O18" i="35" s="1"/>
  <c r="J18" i="35"/>
  <c r="N305" i="35"/>
  <c r="O305" i="35" s="1"/>
  <c r="J305" i="35"/>
  <c r="J67" i="35"/>
  <c r="N67" i="35"/>
  <c r="O67" i="35" s="1"/>
  <c r="N218" i="35"/>
  <c r="O218" i="35" s="1"/>
  <c r="J218" i="35"/>
  <c r="N230" i="35"/>
  <c r="O230" i="35" s="1"/>
  <c r="J230" i="35"/>
  <c r="J88" i="35"/>
  <c r="N88" i="35"/>
  <c r="O88" i="35" s="1"/>
  <c r="J62" i="35"/>
  <c r="N62" i="35"/>
  <c r="O62" i="35" s="1"/>
  <c r="N186" i="35"/>
  <c r="O186" i="35" s="1"/>
  <c r="J186" i="35"/>
  <c r="N129" i="35"/>
  <c r="O129" i="35" s="1"/>
  <c r="J129" i="35"/>
  <c r="N43" i="35"/>
  <c r="O43" i="35" s="1"/>
  <c r="J43" i="35"/>
  <c r="N396" i="35"/>
  <c r="O396" i="35" s="1"/>
  <c r="J396" i="35"/>
  <c r="N256" i="35"/>
  <c r="O256" i="35" s="1"/>
  <c r="J256" i="35"/>
  <c r="N343" i="35"/>
  <c r="O343" i="35" s="1"/>
  <c r="J343" i="35"/>
  <c r="J87" i="35"/>
  <c r="N87" i="35"/>
  <c r="O87" i="35" s="1"/>
  <c r="N33" i="35"/>
  <c r="O33" i="35" s="1"/>
  <c r="J33" i="35"/>
  <c r="N497" i="35"/>
  <c r="O497" i="35" s="1"/>
  <c r="J497" i="35"/>
  <c r="N445" i="35"/>
  <c r="O445" i="35" s="1"/>
  <c r="J445" i="35"/>
  <c r="N426" i="35"/>
  <c r="O426" i="35" s="1"/>
  <c r="J426" i="35"/>
  <c r="J471" i="35"/>
  <c r="N471" i="35"/>
  <c r="O471" i="35" s="1"/>
  <c r="N513" i="35"/>
  <c r="O513" i="35" s="1"/>
  <c r="J513" i="35"/>
  <c r="J224" i="35"/>
  <c r="N224" i="35"/>
  <c r="O224" i="35" s="1"/>
  <c r="N136" i="35"/>
  <c r="O136" i="35" s="1"/>
  <c r="J136" i="35"/>
  <c r="N414" i="35"/>
  <c r="O414" i="35" s="1"/>
  <c r="J414" i="35"/>
  <c r="N406" i="35"/>
  <c r="O406" i="35" s="1"/>
  <c r="J406" i="35"/>
  <c r="N144" i="35"/>
  <c r="O144" i="35" s="1"/>
  <c r="J144" i="35"/>
  <c r="N380" i="35"/>
  <c r="O380" i="35" s="1"/>
  <c r="J380" i="35"/>
  <c r="N324" i="35"/>
  <c r="O324" i="35" s="1"/>
  <c r="J324" i="35"/>
  <c r="N117" i="35"/>
  <c r="O117" i="35" s="1"/>
  <c r="J117" i="35"/>
  <c r="J199" i="35"/>
  <c r="N199" i="35"/>
  <c r="O199" i="35" s="1"/>
  <c r="N40" i="35"/>
  <c r="O40" i="35" s="1"/>
  <c r="J40" i="35"/>
  <c r="J279" i="35"/>
  <c r="N279" i="35"/>
  <c r="O279" i="35" s="1"/>
  <c r="N304" i="35"/>
  <c r="O304" i="35" s="1"/>
  <c r="J304" i="35"/>
  <c r="N307" i="35"/>
  <c r="O307" i="35" s="1"/>
  <c r="J307" i="35"/>
  <c r="N311" i="35"/>
  <c r="O311" i="35" s="1"/>
  <c r="J311" i="35"/>
  <c r="N393" i="35"/>
  <c r="O393" i="35" s="1"/>
  <c r="J393" i="35"/>
  <c r="N323" i="35"/>
  <c r="O323" i="35" s="1"/>
  <c r="J323" i="35"/>
  <c r="J103" i="35"/>
  <c r="N103" i="35"/>
  <c r="O103" i="35" s="1"/>
  <c r="J484" i="35"/>
  <c r="N484" i="35"/>
  <c r="O484" i="35" s="1"/>
  <c r="N352" i="35"/>
  <c r="O352" i="35" s="1"/>
  <c r="J352" i="35"/>
  <c r="J106" i="35"/>
  <c r="N106" i="35"/>
  <c r="O106" i="35" s="1"/>
  <c r="J267" i="35"/>
  <c r="N267" i="35"/>
  <c r="O267" i="35" s="1"/>
  <c r="N472" i="35"/>
  <c r="O472" i="35" s="1"/>
  <c r="J472" i="35"/>
  <c r="N359" i="35"/>
  <c r="O359" i="35" s="1"/>
  <c r="J359" i="35"/>
  <c r="J377" i="35"/>
  <c r="N377" i="35"/>
  <c r="O377" i="35" s="1"/>
  <c r="N345" i="35"/>
  <c r="O345" i="35" s="1"/>
  <c r="J345" i="35"/>
  <c r="J126" i="35"/>
  <c r="N126" i="35"/>
  <c r="O126" i="35" s="1"/>
  <c r="N185" i="35"/>
  <c r="O185" i="35" s="1"/>
  <c r="J185" i="35"/>
  <c r="J354" i="35"/>
  <c r="N354" i="35"/>
  <c r="O354" i="35" s="1"/>
  <c r="J247" i="35"/>
  <c r="N247" i="35"/>
  <c r="O247" i="35" s="1"/>
  <c r="N153" i="35"/>
  <c r="O153" i="35" s="1"/>
  <c r="J153" i="35"/>
  <c r="J84" i="35"/>
  <c r="N84" i="35"/>
  <c r="O84" i="35" s="1"/>
  <c r="N490" i="35"/>
  <c r="O490" i="35" s="1"/>
  <c r="J490" i="35"/>
  <c r="N397" i="35"/>
  <c r="O397" i="35" s="1"/>
  <c r="J397" i="35"/>
  <c r="N505" i="35"/>
  <c r="O505" i="35" s="1"/>
  <c r="J505" i="35"/>
  <c r="J318" i="35"/>
  <c r="N318" i="35"/>
  <c r="O318" i="35" s="1"/>
  <c r="N245" i="35"/>
  <c r="O245" i="35" s="1"/>
  <c r="J245" i="35"/>
  <c r="J374" i="35"/>
  <c r="N374" i="35"/>
  <c r="O374" i="35" s="1"/>
  <c r="N315" i="35"/>
  <c r="O315" i="35" s="1"/>
  <c r="J315" i="35"/>
  <c r="J458" i="35"/>
  <c r="N458" i="35"/>
  <c r="O458" i="35" s="1"/>
  <c r="N277" i="35"/>
  <c r="O277" i="35" s="1"/>
  <c r="J277" i="35"/>
  <c r="J205" i="35"/>
  <c r="N205" i="35"/>
  <c r="O205" i="35" s="1"/>
  <c r="J23" i="35"/>
  <c r="N23" i="35"/>
  <c r="O23" i="35" s="1"/>
  <c r="J209" i="35"/>
  <c r="N209" i="35"/>
  <c r="O209" i="35" s="1"/>
  <c r="J86" i="35"/>
  <c r="N86" i="35"/>
  <c r="O86" i="35" s="1"/>
  <c r="N481" i="35"/>
  <c r="O481" i="35" s="1"/>
  <c r="J481" i="35"/>
  <c r="N182" i="35"/>
  <c r="O182" i="35" s="1"/>
  <c r="J182" i="35"/>
  <c r="N364" i="35"/>
  <c r="O364" i="35" s="1"/>
  <c r="J364" i="35"/>
  <c r="N476" i="35"/>
  <c r="O476" i="35" s="1"/>
  <c r="J476" i="35"/>
  <c r="N483" i="35"/>
  <c r="O483" i="35" s="1"/>
  <c r="J483" i="35"/>
  <c r="J195" i="35"/>
  <c r="N195" i="35"/>
  <c r="O195" i="35" s="1"/>
  <c r="J122" i="35"/>
  <c r="N122" i="35"/>
  <c r="O122" i="35" s="1"/>
  <c r="N335" i="35"/>
  <c r="O335" i="35" s="1"/>
  <c r="J335" i="35"/>
  <c r="N509" i="35"/>
  <c r="O509" i="35" s="1"/>
  <c r="J509" i="35"/>
  <c r="N474" i="35"/>
  <c r="O474" i="35" s="1"/>
  <c r="J474" i="35"/>
  <c r="N470" i="35"/>
  <c r="O470" i="35" s="1"/>
  <c r="J470" i="35"/>
  <c r="J138" i="35"/>
  <c r="N138" i="35"/>
  <c r="O138" i="35" s="1"/>
  <c r="N272" i="35"/>
  <c r="O272" i="35" s="1"/>
  <c r="J272" i="35"/>
  <c r="N180" i="35"/>
  <c r="O180" i="35" s="1"/>
  <c r="J180" i="35"/>
  <c r="N386" i="35"/>
  <c r="O386" i="35" s="1"/>
  <c r="J386" i="35"/>
  <c r="N156" i="35"/>
  <c r="O156" i="35" s="1"/>
  <c r="J156" i="35"/>
  <c r="N494" i="35"/>
  <c r="O494" i="35" s="1"/>
  <c r="J494" i="35"/>
  <c r="N109" i="35"/>
  <c r="O109" i="35" s="1"/>
  <c r="J109" i="35"/>
  <c r="J302" i="35"/>
  <c r="N302" i="35"/>
  <c r="O302" i="35" s="1"/>
  <c r="N29" i="35"/>
  <c r="O29" i="35" s="1"/>
  <c r="J29" i="35"/>
  <c r="J330" i="35"/>
  <c r="N330" i="35"/>
  <c r="O330" i="35" s="1"/>
  <c r="J227" i="35"/>
  <c r="N227" i="35"/>
  <c r="O227" i="35" s="1"/>
  <c r="N434" i="35"/>
  <c r="O434" i="35" s="1"/>
  <c r="J434" i="35"/>
  <c r="J100" i="35"/>
  <c r="N100" i="35"/>
  <c r="O100" i="35" s="1"/>
  <c r="J370" i="35"/>
  <c r="N370" i="35"/>
  <c r="O370" i="35" s="1"/>
  <c r="N56" i="35"/>
  <c r="O56" i="35" s="1"/>
  <c r="J56" i="35"/>
  <c r="J235" i="35"/>
  <c r="N235" i="35"/>
  <c r="O235" i="35" s="1"/>
  <c r="N485" i="35"/>
  <c r="O485" i="35" s="1"/>
  <c r="J485" i="35"/>
  <c r="N422" i="35"/>
  <c r="O422" i="35" s="1"/>
  <c r="J422" i="35"/>
  <c r="J203" i="35"/>
  <c r="N203" i="35"/>
  <c r="O203" i="35" s="1"/>
  <c r="N41" i="35"/>
  <c r="O41" i="35" s="1"/>
  <c r="J41" i="35"/>
  <c r="J15" i="35"/>
  <c r="N15" i="35"/>
  <c r="O15" i="35" s="1"/>
  <c r="N439" i="35"/>
  <c r="O439" i="35" s="1"/>
  <c r="J439" i="35"/>
  <c r="J150" i="35"/>
  <c r="N150" i="35"/>
  <c r="O150" i="35" s="1"/>
  <c r="N328" i="35"/>
  <c r="O328" i="35" s="1"/>
  <c r="J328" i="35"/>
  <c r="N357" i="35"/>
  <c r="O357" i="35" s="1"/>
  <c r="J357" i="35"/>
  <c r="J197" i="35"/>
  <c r="N197" i="35"/>
  <c r="O197" i="35" s="1"/>
  <c r="N437" i="35"/>
  <c r="O437" i="35" s="1"/>
  <c r="J437" i="35"/>
  <c r="N238" i="35"/>
  <c r="O238" i="35" s="1"/>
  <c r="J238" i="35"/>
  <c r="J82" i="35"/>
  <c r="N82" i="35"/>
  <c r="O82" i="35" s="1"/>
  <c r="J403" i="35"/>
  <c r="N403" i="35"/>
  <c r="O403" i="35" s="1"/>
  <c r="N441" i="35"/>
  <c r="O441" i="35" s="1"/>
  <c r="J441" i="35"/>
  <c r="J275" i="35"/>
  <c r="N275" i="35"/>
  <c r="O275" i="35" s="1"/>
  <c r="N421" i="35"/>
  <c r="O421" i="35" s="1"/>
  <c r="J421" i="35"/>
  <c r="J77" i="35"/>
  <c r="N77" i="35"/>
  <c r="O77" i="35" s="1"/>
  <c r="N268" i="35"/>
  <c r="O268" i="35" s="1"/>
  <c r="J268" i="35"/>
  <c r="N47" i="35"/>
  <c r="O47" i="35" s="1"/>
  <c r="J47" i="35"/>
  <c r="J71" i="35"/>
  <c r="N71" i="35"/>
  <c r="O71" i="35" s="1"/>
  <c r="N325" i="35"/>
  <c r="O325" i="35" s="1"/>
  <c r="J325" i="35"/>
  <c r="N21" i="35"/>
  <c r="O21" i="35" s="1"/>
  <c r="J21" i="35"/>
  <c r="J64" i="35"/>
  <c r="N64" i="35"/>
  <c r="O64" i="35" s="1"/>
  <c r="J415" i="35"/>
  <c r="N415" i="35"/>
  <c r="O415" i="35" s="1"/>
  <c r="N155" i="35"/>
  <c r="O155" i="35" s="1"/>
  <c r="J155" i="35"/>
  <c r="N119" i="35"/>
  <c r="O119" i="35" s="1"/>
  <c r="J119" i="35"/>
  <c r="N356" i="35"/>
  <c r="O356" i="35" s="1"/>
  <c r="J356" i="35"/>
  <c r="J411" i="35"/>
  <c r="N411" i="35"/>
  <c r="O411" i="35" s="1"/>
  <c r="J46" i="35"/>
  <c r="N46" i="35"/>
  <c r="O46" i="35" s="1"/>
  <c r="J384" i="35"/>
  <c r="N384" i="35"/>
  <c r="O384" i="35" s="1"/>
  <c r="N116" i="35"/>
  <c r="O116" i="35" s="1"/>
  <c r="J116" i="35"/>
  <c r="J130" i="35"/>
  <c r="N130" i="35"/>
  <c r="O130" i="35" s="1"/>
  <c r="N351" i="35"/>
  <c r="O351" i="35" s="1"/>
  <c r="J351" i="35"/>
  <c r="N163" i="35"/>
  <c r="O163" i="35" s="1"/>
  <c r="J163" i="35"/>
  <c r="N413" i="35"/>
  <c r="O413" i="35" s="1"/>
  <c r="J413" i="35"/>
  <c r="N286" i="35"/>
  <c r="O286" i="35" s="1"/>
  <c r="J286" i="35"/>
  <c r="J255" i="35"/>
  <c r="N255" i="35"/>
  <c r="O255" i="35" s="1"/>
  <c r="J101" i="35"/>
  <c r="N101" i="35"/>
  <c r="O101" i="35" s="1"/>
  <c r="N16" i="35"/>
  <c r="O16" i="35" s="1"/>
  <c r="J16" i="35"/>
  <c r="J27" i="35"/>
  <c r="N27" i="35"/>
  <c r="O27" i="35" s="1"/>
  <c r="J226" i="35"/>
  <c r="N226" i="35"/>
  <c r="O226" i="35" s="1"/>
  <c r="N363" i="35"/>
  <c r="O363" i="35" s="1"/>
  <c r="J363" i="35"/>
  <c r="J452" i="35"/>
  <c r="N452" i="35"/>
  <c r="O452" i="35" s="1"/>
  <c r="N52" i="35"/>
  <c r="O52" i="35" s="1"/>
  <c r="J52" i="35"/>
  <c r="N296" i="35"/>
  <c r="O296" i="35" s="1"/>
  <c r="J296" i="35"/>
  <c r="J31" i="35"/>
  <c r="N31" i="35"/>
  <c r="O31" i="35" s="1"/>
  <c r="N394" i="35"/>
  <c r="O394" i="35" s="1"/>
  <c r="J394" i="35"/>
  <c r="N348" i="35"/>
  <c r="O348" i="35" s="1"/>
  <c r="J348" i="35"/>
  <c r="N287" i="35"/>
  <c r="O287" i="35" s="1"/>
  <c r="J287" i="35"/>
  <c r="N258" i="35"/>
  <c r="O258" i="35" s="1"/>
  <c r="J258" i="35"/>
  <c r="N113" i="35"/>
  <c r="O113" i="35" s="1"/>
  <c r="J113" i="35"/>
  <c r="J213" i="35"/>
  <c r="N213" i="35"/>
  <c r="O213" i="35" s="1"/>
  <c r="N320" i="35"/>
  <c r="O320" i="35" s="1"/>
  <c r="J320" i="35"/>
  <c r="N367" i="35"/>
  <c r="O367" i="35" s="1"/>
  <c r="J367" i="35"/>
  <c r="J239" i="35"/>
  <c r="N239" i="35"/>
  <c r="O239" i="35" s="1"/>
  <c r="J91" i="35"/>
  <c r="N91" i="35"/>
  <c r="O91" i="35" s="1"/>
  <c r="J73" i="35"/>
  <c r="N73" i="35"/>
  <c r="O73" i="35" s="1"/>
  <c r="N465" i="35"/>
  <c r="O465" i="35" s="1"/>
  <c r="J465" i="35"/>
  <c r="N240" i="35"/>
  <c r="O240" i="35" s="1"/>
  <c r="J240" i="35"/>
  <c r="N417" i="35"/>
  <c r="O417" i="35" s="1"/>
  <c r="J417" i="35"/>
  <c r="N450" i="35"/>
  <c r="O450" i="35" s="1"/>
  <c r="J450" i="35"/>
  <c r="J83" i="35"/>
  <c r="N83" i="35"/>
  <c r="O83" i="35" s="1"/>
  <c r="J94" i="35"/>
  <c r="N94" i="35"/>
  <c r="O94" i="35" s="1"/>
  <c r="J322" i="35"/>
  <c r="N322" i="35"/>
  <c r="O322" i="35" s="1"/>
  <c r="N273" i="35" l="1"/>
  <c r="O273" i="35" s="1"/>
  <c r="J273" i="35"/>
  <c r="L542" i="35"/>
  <c r="M542" i="35" s="1"/>
  <c r="L527" i="35"/>
  <c r="M527" i="35" s="1"/>
  <c r="L528" i="35"/>
  <c r="M528" i="35" s="1"/>
  <c r="L618" i="35"/>
  <c r="M618" i="35" s="1"/>
  <c r="L38" i="35"/>
  <c r="M38" i="35" s="1"/>
  <c r="M37" i="35" s="1"/>
  <c r="L650" i="35"/>
  <c r="M650" i="35" s="1"/>
  <c r="N333" i="35"/>
  <c r="O333" i="35" s="1"/>
  <c r="J333" i="35"/>
  <c r="L595" i="35"/>
  <c r="M595" i="35" s="1"/>
  <c r="J375" i="35"/>
  <c r="N375" i="35"/>
  <c r="O375" i="35" s="1"/>
  <c r="L629" i="35"/>
  <c r="M629" i="35" s="1"/>
  <c r="L679" i="35"/>
  <c r="M679" i="35" s="1"/>
  <c r="L536" i="35"/>
  <c r="M536" i="35" s="1"/>
  <c r="L556" i="35"/>
  <c r="M556" i="35" s="1"/>
  <c r="L613" i="35"/>
  <c r="M613" i="35" s="1"/>
  <c r="L670" i="35"/>
  <c r="M670" i="35" s="1"/>
  <c r="L625" i="35"/>
  <c r="M625" i="35" s="1"/>
  <c r="L638" i="35"/>
  <c r="M638" i="35" s="1"/>
  <c r="L539" i="35"/>
  <c r="M539" i="35" s="1"/>
  <c r="L607" i="35"/>
  <c r="M607" i="35" s="1"/>
  <c r="L553" i="35"/>
  <c r="M553" i="35" s="1"/>
  <c r="L525" i="35"/>
  <c r="M525" i="35" s="1"/>
  <c r="L575" i="35"/>
  <c r="M575" i="35" s="1"/>
  <c r="L545" i="35"/>
  <c r="M545" i="35" s="1"/>
  <c r="L566" i="35"/>
  <c r="M566" i="35" s="1"/>
  <c r="L588" i="35"/>
  <c r="M588" i="35" s="1"/>
  <c r="L551" i="35"/>
  <c r="M551" i="35" s="1"/>
  <c r="L660" i="35"/>
  <c r="M660" i="35" s="1"/>
  <c r="L680" i="35"/>
  <c r="M680" i="35" s="1"/>
  <c r="L591" i="35"/>
  <c r="M591" i="35" s="1"/>
  <c r="L522" i="35"/>
  <c r="M522" i="35" s="1"/>
  <c r="N12" i="35"/>
  <c r="O12" i="35" s="1"/>
  <c r="J12" i="35"/>
  <c r="L559" i="35"/>
  <c r="M559" i="35" s="1"/>
  <c r="L579" i="35"/>
  <c r="M579" i="35" s="1"/>
  <c r="L651" i="35"/>
  <c r="M651" i="35" s="1"/>
  <c r="L555" i="35"/>
  <c r="M555" i="35" s="1"/>
  <c r="N355" i="35"/>
  <c r="O355" i="35" s="1"/>
  <c r="J355" i="35"/>
  <c r="L633" i="35"/>
  <c r="M633" i="35" s="1"/>
  <c r="L572" i="35"/>
  <c r="M572" i="35" s="1"/>
  <c r="L674" i="35"/>
  <c r="M674" i="35" s="1"/>
  <c r="L573" i="35"/>
  <c r="M573" i="35" s="1"/>
  <c r="L583" i="35"/>
  <c r="M583" i="35" s="1"/>
  <c r="J391" i="35"/>
  <c r="N391" i="35"/>
  <c r="O391" i="35" s="1"/>
  <c r="L657" i="35"/>
  <c r="M657" i="35" s="1"/>
  <c r="L576" i="35"/>
  <c r="M576" i="35" s="1"/>
  <c r="L599" i="35"/>
  <c r="M599" i="35" s="1"/>
  <c r="L529" i="35"/>
  <c r="M529" i="35" s="1"/>
  <c r="L596" i="35"/>
  <c r="M596" i="35" s="1"/>
  <c r="J399" i="35"/>
  <c r="N399" i="35"/>
  <c r="O399" i="35" s="1"/>
  <c r="N478" i="35"/>
  <c r="O478" i="35" s="1"/>
  <c r="J478" i="35"/>
  <c r="L535" i="35"/>
  <c r="M535" i="35" s="1"/>
  <c r="L644" i="35"/>
  <c r="M644" i="35" s="1"/>
  <c r="L593" i="35"/>
  <c r="M593" i="35" s="1"/>
  <c r="N373" i="35"/>
  <c r="O373" i="35" s="1"/>
  <c r="J373" i="35"/>
  <c r="J379" i="35"/>
  <c r="N379" i="35"/>
  <c r="O379" i="35" s="1"/>
  <c r="L578" i="35"/>
  <c r="M578" i="35" s="1"/>
  <c r="L580" i="35"/>
  <c r="M580" i="35" s="1"/>
  <c r="L617" i="35"/>
  <c r="M617" i="35" s="1"/>
  <c r="L574" i="35"/>
  <c r="M574" i="35" s="1"/>
  <c r="L518" i="35"/>
  <c r="M518" i="35" s="1"/>
  <c r="J389" i="35"/>
  <c r="N389" i="35"/>
  <c r="O389" i="35" s="1"/>
  <c r="L569" i="35"/>
  <c r="M569" i="35" s="1"/>
  <c r="L561" i="35"/>
  <c r="M561" i="35" s="1"/>
  <c r="J444" i="35"/>
  <c r="N444" i="35"/>
  <c r="O444" i="35" s="1"/>
  <c r="L533" i="35"/>
  <c r="M533" i="35" s="1"/>
  <c r="L626" i="35"/>
  <c r="M626" i="35" s="1"/>
  <c r="L614" i="35"/>
  <c r="M614" i="35" s="1"/>
  <c r="L523" i="35"/>
  <c r="M523" i="35" s="1"/>
  <c r="L577" i="35"/>
  <c r="M577" i="35" s="1"/>
  <c r="L664" i="35"/>
  <c r="M664" i="35" s="1"/>
  <c r="L581" i="35"/>
  <c r="M581" i="35" s="1"/>
  <c r="N339" i="35"/>
  <c r="O339" i="35" s="1"/>
  <c r="J339" i="35"/>
  <c r="J464" i="35"/>
  <c r="N464" i="35"/>
  <c r="O464" i="35" s="1"/>
  <c r="N378" i="35"/>
  <c r="O378" i="35" s="1"/>
  <c r="J378" i="35"/>
  <c r="L643" i="35"/>
  <c r="M643" i="35" s="1"/>
  <c r="L631" i="35"/>
  <c r="M631" i="35" s="1"/>
  <c r="L620" i="35"/>
  <c r="M620" i="35" s="1"/>
  <c r="L550" i="35"/>
  <c r="M550" i="35" s="1"/>
  <c r="L563" i="35"/>
  <c r="M563" i="35" s="1"/>
  <c r="L610" i="35"/>
  <c r="M610" i="35" s="1"/>
  <c r="L622" i="35"/>
  <c r="M622" i="35" s="1"/>
  <c r="N340" i="35"/>
  <c r="O340" i="35" s="1"/>
  <c r="J340" i="35"/>
  <c r="N372" i="35"/>
  <c r="O372" i="35" s="1"/>
  <c r="J372" i="35"/>
  <c r="N381" i="35"/>
  <c r="O381" i="35" s="1"/>
  <c r="J381" i="35"/>
  <c r="J416" i="35"/>
  <c r="N416" i="35"/>
  <c r="O416" i="35" s="1"/>
  <c r="N382" i="35"/>
  <c r="O382" i="35" s="1"/>
  <c r="J382" i="35"/>
  <c r="N460" i="35"/>
  <c r="O460" i="35" s="1"/>
  <c r="J460" i="35"/>
  <c r="L594" i="35"/>
  <c r="M594" i="35" s="1"/>
  <c r="L662" i="35"/>
  <c r="M662" i="35" s="1"/>
  <c r="N349" i="35"/>
  <c r="O349" i="35" s="1"/>
  <c r="J349" i="35"/>
  <c r="L598" i="35"/>
  <c r="M598" i="35" s="1"/>
  <c r="L666" i="35"/>
  <c r="M666" i="35" s="1"/>
  <c r="L558" i="35"/>
  <c r="M558" i="35" s="1"/>
  <c r="N365" i="35"/>
  <c r="O365" i="35" s="1"/>
  <c r="J365" i="35"/>
  <c r="L549" i="35"/>
  <c r="M549" i="35" s="1"/>
  <c r="L544" i="35"/>
  <c r="M544" i="35" s="1"/>
  <c r="N11" i="35"/>
  <c r="O11" i="35" s="1"/>
  <c r="J11" i="35"/>
  <c r="L645" i="35"/>
  <c r="M645" i="35" s="1"/>
  <c r="L543" i="35"/>
  <c r="M543" i="35" s="1"/>
  <c r="L571" i="35"/>
  <c r="M571" i="35" s="1"/>
  <c r="L653" i="35"/>
  <c r="M653" i="35" s="1"/>
  <c r="L668" i="35"/>
  <c r="M668" i="35" s="1"/>
  <c r="L589" i="35"/>
  <c r="M589" i="35" s="1"/>
  <c r="L568" i="35"/>
  <c r="M568" i="35" s="1"/>
  <c r="L673" i="35"/>
  <c r="M673" i="35" s="1"/>
  <c r="L654" i="35"/>
  <c r="M654" i="35" s="1"/>
  <c r="L671" i="35"/>
  <c r="M671" i="35" s="1"/>
  <c r="L641" i="35"/>
  <c r="M641" i="35" s="1"/>
  <c r="L658" i="35"/>
  <c r="M658" i="35" s="1"/>
  <c r="J383" i="35"/>
  <c r="N383" i="35"/>
  <c r="O383" i="35" s="1"/>
  <c r="L640" i="35"/>
  <c r="M640" i="35" s="1"/>
  <c r="L649" i="35"/>
  <c r="M649" i="35" s="1"/>
  <c r="L564" i="35"/>
  <c r="M564" i="35" s="1"/>
  <c r="L647" i="35"/>
  <c r="M647" i="35" s="1"/>
  <c r="L541" i="35"/>
  <c r="M541" i="35" s="1"/>
  <c r="L637" i="35"/>
  <c r="M637" i="35" s="1"/>
  <c r="L624" i="35"/>
  <c r="M624" i="35" s="1"/>
  <c r="L562" i="35"/>
  <c r="M562" i="35" s="1"/>
  <c r="L557" i="35"/>
  <c r="M557" i="35" s="1"/>
  <c r="J334" i="35"/>
  <c r="N334" i="35"/>
  <c r="O334" i="35" s="1"/>
  <c r="N331" i="35"/>
  <c r="O331" i="35" s="1"/>
  <c r="J331" i="35"/>
  <c r="L546" i="35"/>
  <c r="M546" i="35" s="1"/>
  <c r="L628" i="35"/>
  <c r="M628" i="35" s="1"/>
  <c r="L597" i="35"/>
  <c r="M597" i="35" s="1"/>
  <c r="L582" i="35"/>
  <c r="M582" i="35" s="1"/>
  <c r="L667" i="35"/>
  <c r="M667" i="35" s="1"/>
  <c r="L531" i="35"/>
  <c r="M531" i="35" s="1"/>
  <c r="L652" i="35"/>
  <c r="M652" i="35" s="1"/>
  <c r="L619" i="35"/>
  <c r="M619" i="35" s="1"/>
  <c r="L530" i="35"/>
  <c r="M530" i="35" s="1"/>
  <c r="L611" i="35"/>
  <c r="M611" i="35" s="1"/>
  <c r="L565" i="35"/>
  <c r="M565" i="35" s="1"/>
  <c r="L675" i="35"/>
  <c r="M675" i="35" s="1"/>
  <c r="L669" i="35"/>
  <c r="M669" i="35" s="1"/>
  <c r="L552" i="35"/>
  <c r="M552" i="35" s="1"/>
  <c r="N449" i="35"/>
  <c r="O449" i="35" s="1"/>
  <c r="J449" i="35"/>
  <c r="L627" i="35"/>
  <c r="M627" i="35" s="1"/>
  <c r="J358" i="35"/>
  <c r="N358" i="35"/>
  <c r="O358" i="35" s="1"/>
  <c r="N446" i="35"/>
  <c r="O446" i="35" s="1"/>
  <c r="J446" i="35"/>
  <c r="L548" i="35"/>
  <c r="M548" i="35" s="1"/>
  <c r="L547" i="35"/>
  <c r="M547" i="35" s="1"/>
  <c r="L538" i="35"/>
  <c r="M538" i="35" s="1"/>
  <c r="L604" i="35"/>
  <c r="M604" i="35" s="1"/>
  <c r="L615" i="35"/>
  <c r="M615" i="35" s="1"/>
  <c r="L560" i="35"/>
  <c r="M560" i="35" s="1"/>
  <c r="N385" i="35"/>
  <c r="O385" i="35" s="1"/>
  <c r="J385" i="35"/>
  <c r="L672" i="35"/>
  <c r="M672" i="35" s="1"/>
  <c r="L646" i="35"/>
  <c r="M646" i="35" s="1"/>
  <c r="L656" i="35"/>
  <c r="M656" i="35" s="1"/>
  <c r="L532" i="35"/>
  <c r="M532" i="35" s="1"/>
  <c r="L630" i="35"/>
  <c r="M630" i="35" s="1"/>
  <c r="N503" i="35"/>
  <c r="O503" i="35" s="1"/>
  <c r="J503" i="35"/>
  <c r="L602" i="35"/>
  <c r="M602" i="35" s="1"/>
  <c r="L586" i="35"/>
  <c r="M586" i="35" s="1"/>
  <c r="L661" i="35"/>
  <c r="M661" i="35" s="1"/>
  <c r="L623" i="35"/>
  <c r="M623" i="35" s="1"/>
  <c r="L540" i="35"/>
  <c r="M540" i="35" s="1"/>
  <c r="L609" i="35"/>
  <c r="M609" i="35" s="1"/>
  <c r="L632" i="35"/>
  <c r="M632" i="35" s="1"/>
  <c r="L655" i="35"/>
  <c r="M655" i="35" s="1"/>
  <c r="L600" i="35"/>
  <c r="M600" i="35" s="1"/>
  <c r="L605" i="35"/>
  <c r="M605" i="35" s="1"/>
  <c r="N404" i="35"/>
  <c r="O404" i="35" s="1"/>
  <c r="J404" i="35"/>
  <c r="L584" i="35"/>
  <c r="M584" i="35" s="1"/>
  <c r="L616" i="35"/>
  <c r="M616" i="35" s="1"/>
  <c r="L642" i="35"/>
  <c r="M642" i="35" s="1"/>
  <c r="L570" i="35"/>
  <c r="M570" i="35" s="1"/>
  <c r="N10" i="35"/>
  <c r="O10" i="35" s="1"/>
  <c r="J10" i="35"/>
  <c r="L648" i="35"/>
  <c r="M648" i="35" s="1"/>
  <c r="L524" i="35"/>
  <c r="M524" i="35" s="1"/>
  <c r="L665" i="35"/>
  <c r="M665" i="35" s="1"/>
  <c r="L612" i="35"/>
  <c r="M612" i="35" s="1"/>
  <c r="L526" i="35"/>
  <c r="M526" i="35" s="1"/>
  <c r="L534" i="35"/>
  <c r="M534" i="35" s="1"/>
  <c r="L585" i="35"/>
  <c r="M585" i="35" s="1"/>
  <c r="L678" i="35"/>
  <c r="M678" i="35" s="1"/>
  <c r="L520" i="35"/>
  <c r="M520" i="35" s="1"/>
  <c r="L554" i="35"/>
  <c r="M554" i="35" s="1"/>
  <c r="L621" i="35"/>
  <c r="M621" i="35" s="1"/>
  <c r="L663" i="35"/>
  <c r="M663" i="35" s="1"/>
  <c r="L519" i="35"/>
  <c r="M519" i="35" s="1"/>
  <c r="N463" i="35"/>
  <c r="O463" i="35" s="1"/>
  <c r="J463" i="35"/>
  <c r="L590" i="35"/>
  <c r="M590" i="35" s="1"/>
  <c r="L606" i="35"/>
  <c r="M606" i="35" s="1"/>
  <c r="L677" i="35"/>
  <c r="M677" i="35" s="1"/>
  <c r="L567" i="35"/>
  <c r="M567" i="35" s="1"/>
  <c r="L636" i="35"/>
  <c r="M636" i="35" s="1"/>
  <c r="L517" i="35"/>
  <c r="M517" i="35" s="1"/>
  <c r="L635" i="35"/>
  <c r="M635" i="35" s="1"/>
  <c r="L634" i="35"/>
  <c r="M634" i="35" s="1"/>
  <c r="L639" i="35"/>
  <c r="M639" i="35" s="1"/>
  <c r="L676" i="35"/>
  <c r="M676" i="35" s="1"/>
  <c r="L587" i="35"/>
  <c r="M587" i="35" s="1"/>
  <c r="L608" i="35"/>
  <c r="M608" i="35" s="1"/>
  <c r="L659" i="35"/>
  <c r="M659" i="35" s="1"/>
  <c r="L603" i="35"/>
  <c r="M603" i="35" s="1"/>
  <c r="L601" i="35"/>
  <c r="M601" i="35" s="1"/>
  <c r="L592" i="35"/>
  <c r="M592" i="35" s="1"/>
  <c r="J39" i="35" l="1"/>
  <c r="O39" i="35"/>
  <c r="L521" i="35" l="1"/>
  <c r="M521" i="35" s="1"/>
  <c r="L537" i="35" l="1"/>
  <c r="M537" i="35" s="1"/>
  <c r="M516" i="35" s="1"/>
  <c r="J13" i="35" l="1"/>
  <c r="J9" i="35" s="1"/>
  <c r="N13" i="35"/>
  <c r="O13" i="35" s="1"/>
  <c r="O9" i="35" s="1"/>
  <c r="N36" i="35"/>
  <c r="O36" i="35" s="1"/>
  <c r="O14" i="35" s="1"/>
  <c r="J36" i="35"/>
  <c r="J14" i="35" s="1"/>
  <c r="O8" i="35" l="1"/>
  <c r="O682" i="35" s="1"/>
  <c r="J8" i="35"/>
  <c r="O681" i="35" l="1"/>
</calcChain>
</file>

<file path=xl/sharedStrings.xml><?xml version="1.0" encoding="utf-8"?>
<sst xmlns="http://schemas.openxmlformats.org/spreadsheetml/2006/main" count="3404" uniqueCount="2460">
  <si>
    <t>ITEM</t>
  </si>
  <si>
    <t>DESCRIÇÃO</t>
  </si>
  <si>
    <t>UNIDADE</t>
  </si>
  <si>
    <t>CUSTO UNITÁRIO</t>
  </si>
  <si>
    <t>CUSTO TOTAL</t>
  </si>
  <si>
    <t>un</t>
  </si>
  <si>
    <t>kg</t>
  </si>
  <si>
    <t>SF-00048</t>
  </si>
  <si>
    <t>m</t>
  </si>
  <si>
    <t>m2</t>
  </si>
  <si>
    <t>Chapa de madeira compensada resinada 1,10 x 2,20 m # 6 mm</t>
  </si>
  <si>
    <t>Pini 02.101.000005.MAT</t>
  </si>
  <si>
    <t>Oleo de linhaca</t>
  </si>
  <si>
    <t>L</t>
  </si>
  <si>
    <t>Pigmento em po para argamassas, cimentos e outros</t>
  </si>
  <si>
    <t>m3</t>
  </si>
  <si>
    <t>Bloco de concreto tipo canaleta 11,5 x 19 x 39 cm</t>
  </si>
  <si>
    <t xml:space="preserve">un </t>
  </si>
  <si>
    <t>Pini 06.103.000505.MAT</t>
  </si>
  <si>
    <t>Tela de poliéster adesiva largura 150mm e reforço central de 50mm</t>
  </si>
  <si>
    <t>Pini 06.103.000460.MAT</t>
  </si>
  <si>
    <t>Instalação de divisórias # 35 mm estruturadas em perfis de alumínio, mão de obra para execução</t>
  </si>
  <si>
    <t>Pini 06.102.000005.MOE</t>
  </si>
  <si>
    <t>UN</t>
  </si>
  <si>
    <t>Espelho cristal comum #5mm</t>
  </si>
  <si>
    <t>Pini 27.107.000100.MAT</t>
  </si>
  <si>
    <t>Tiro com pistola para fixação de pino Ø 1/4" em concreto, inclusive cartucho e pino</t>
  </si>
  <si>
    <t>Pini 16.113.000350.MAT</t>
  </si>
  <si>
    <t>Barra roscada em aço Ø 1/4", comprimento 1 m, bicromatizada ou zincada</t>
  </si>
  <si>
    <t>Arruela em aço galvanizado Ø 1/4"</t>
  </si>
  <si>
    <t>Suporte suspensão vertical para eletrocalha 100 x 50 mm largura x aba</t>
  </si>
  <si>
    <t>Prolongador para tirante rosqueado de 1/4" x 50 mm</t>
  </si>
  <si>
    <t>Parafuso lentilha 1/4 x 1/2"</t>
  </si>
  <si>
    <t>Tala auto portante para emenda 50 mm</t>
  </si>
  <si>
    <t>Pini 16.113.000377.MAT</t>
  </si>
  <si>
    <t>Suporte suspensão omega para eletrocalha 200 x 100mm largura x aba</t>
  </si>
  <si>
    <t>Tala auto portante para emenda 100 mm</t>
  </si>
  <si>
    <t>Pini 16.113.000356.MAT</t>
  </si>
  <si>
    <t>Suporte suspensão omega para eletrocalha 200 x 50 mm largura x aba</t>
  </si>
  <si>
    <t>Pini 16.113.000380.MAT</t>
  </si>
  <si>
    <t>Suporte suspensão omega para eletrocalha 300 x 100 mm largura x aba</t>
  </si>
  <si>
    <t>Pini 16.113.000359.MAT</t>
  </si>
  <si>
    <t>Suporte suspensão omega para eletrocalha 300 x 50 mm largura x aba</t>
  </si>
  <si>
    <t>Pini 16.113.000362.MAT</t>
  </si>
  <si>
    <t>Suporte suspensão omega para eletrocalha 400 x 50 mm largura x aba</t>
  </si>
  <si>
    <t>Pini 16.113.000344.MAT</t>
  </si>
  <si>
    <t>Suporte suspensão vertical para eletrocalha 50 x 50 mm largura x aba</t>
  </si>
  <si>
    <t>Eletroduto de aço com costura galvanização eletrolítica Ø 1 1/2"</t>
  </si>
  <si>
    <t>Eletroduto de aço com costura galvanização eletrolítica Ø 1 1/4"</t>
  </si>
  <si>
    <t>Eletroduto de aço com costura galvanização eletrolítica Ø 1"</t>
  </si>
  <si>
    <t>Eletroduto de aço com costura galvanização eletrolítica Ø 2"</t>
  </si>
  <si>
    <t>M</t>
  </si>
  <si>
    <t>Eletroduto de aço com costura galvanização eletrolítica Ø 3/4"</t>
  </si>
  <si>
    <t>Pini 16.113.000972.MAT</t>
  </si>
  <si>
    <t>Suporte curto para perfilado em aço galvanizado # 22, 38 mm x 100 mm</t>
  </si>
  <si>
    <t>Tala 4 furos para emenda 38 mm</t>
  </si>
  <si>
    <t>Tampa de encaixe para perfilado em aço galvanizado 38 mm</t>
  </si>
  <si>
    <t>Caixa com tampa fixa em perfil para tomada em perfilado</t>
  </si>
  <si>
    <t>Pini 16.113.000020.MAT</t>
  </si>
  <si>
    <t>Tomada de embutir 2 polos + terra sem placa 250 V 10 A</t>
  </si>
  <si>
    <t>Cabo flexível isolado em EPR não halogenado 10 mm² 0,6 a 1 kV</t>
  </si>
  <si>
    <t>Pini 16.119.000304.MAT</t>
  </si>
  <si>
    <t>Cabo flexível isolado em EPR não halogenado 16 mm² 0,6 a 1 kV</t>
  </si>
  <si>
    <t>Pini 16.119.000305.MAT</t>
  </si>
  <si>
    <t>Suportes e acessórios de fixação de dutos em chapa de aço #22</t>
  </si>
  <si>
    <t>cj</t>
  </si>
  <si>
    <t>Pini 19.104.000012.MAT</t>
  </si>
  <si>
    <t>Grelha para retorno de ar com lâminas fixas e registro, 40 x 20 cm</t>
  </si>
  <si>
    <t>Pini 19.104.000905.MAT</t>
  </si>
  <si>
    <t>Grelha para retorno de ar com lâminas fixas e registro, 50 x 30 cm</t>
  </si>
  <si>
    <t>Pini 19.104.000907.MAT</t>
  </si>
  <si>
    <t>Tubo de cobre flexivel, D = 7/8 ", E = 0,79 mm, para ar-condicionado/ instalacoes gas residenciais e comerciais</t>
  </si>
  <si>
    <t>Pini 19.105.001505.MAT</t>
  </si>
  <si>
    <t>Tubo de cobre flexivel, D = 1 ", E = 0,79 mm, para ar-condicionado/ instalacoes gas residenciais e comerciais</t>
  </si>
  <si>
    <t>Pini 19.105.001505.MAT Adaptado</t>
  </si>
  <si>
    <t>Tubo de cobre flexivel, D = 1 1/8 ", E = 0,79 mm, para ar-condicionado/ instalacoes gas residenciais e comerciais</t>
  </si>
  <si>
    <t>Pini 19.105.001506.MAT</t>
  </si>
  <si>
    <t>Bucha para pivô de dobradiça para vidro temperado. Ref.: Santa Marina/1201; Belga Metais / 9201</t>
  </si>
  <si>
    <t>Suporte para bandeira de vidro temperado, com ponto de giro para dobradiça. Ref.: Santa Marina / 1203; Belga Metais / 9203</t>
  </si>
  <si>
    <t>Suporte de canto, simples, para vidro temperado. Ref.: Santa Marina/1302; Belga Metais/9302</t>
  </si>
  <si>
    <t>Suporte de união em "L" em latão fundido, sem batedor, para dois ou três vidros temperados de 10 mm. Ref.: Santa Marina/1310; Belga Metais/9310</t>
  </si>
  <si>
    <t>Botão de correção fosco acetinado com parafuso. Ref.: Santa Marina/1002</t>
  </si>
  <si>
    <t>Trinco inferior, com miolo, em latão fundido cromado, para porta de vidro temperado 10 mm. Ref.: Santa Marina/1502; Belga Metais/9502</t>
  </si>
  <si>
    <t>Dobradiça superior para porta de vidro temperado, em latão fundido cromado. Ref.: Santa Marina / 1101 ou Belga Metais / 9101</t>
  </si>
  <si>
    <t>Dobradiça inferior para porta de vidro temperado, em latão fundido cromado. Ref.: Santa Marina / 1103; Belga Metais / 9103</t>
  </si>
  <si>
    <t>Capuchinho para trinco para vidro temperado, com furo de 8 ou 10 mm, em latão fundido. Ref.: Santa Marina/1037; Santa Marina/1038; Belga Metais/9038</t>
  </si>
  <si>
    <t>Facão simples para lateral e bandeira de vidro temperado 10 mm, com ponto de giro para dobradiça superior, em latão fundido cromado. Ref.: Santa Marina/1209; Belga Metais/9209</t>
  </si>
  <si>
    <t>Suporte de união, com miolo, para vidro temperado de 10 mm, em latão fundido cromado. Ref.: Santa Marina/1306; Belga Metais/9306</t>
  </si>
  <si>
    <t>Suporte para basculante e pivotante de vidro temperado 10 mm, em latão fundido cromado. Ref.: Santa Marina/1230; Belga Metais/9230</t>
  </si>
  <si>
    <t>Trinco central para basculante em vidro temperado 10 mm, em latão fundido cromado. Ref.: Santa Marina/1523; Belga Metais/9523</t>
  </si>
  <si>
    <t>KG</t>
  </si>
  <si>
    <t>CHP</t>
  </si>
  <si>
    <t>CHI</t>
  </si>
  <si>
    <t>Cabo flexível isolado em EPR não halogenado 25 mm² 0,6 a 1 kV</t>
  </si>
  <si>
    <t>Pini 16.119.000306.MAT</t>
  </si>
  <si>
    <t>Cabo flexível isolado em EPR não halogenado 35 mm² 0,6 a 1 kV</t>
  </si>
  <si>
    <t>Pini 16.119.000307.MAT</t>
  </si>
  <si>
    <t>Cabo flexível isolado em EPR não halogenado 50 mm² 0,6 a 1 kV</t>
  </si>
  <si>
    <t>Pini 16.119.000308.MAT</t>
  </si>
  <si>
    <t>Cabo flexível isolado em EPR não halogenado 70 mm² 0,6 a 1 kV</t>
  </si>
  <si>
    <t>Pini 16.119.000309.MAT</t>
  </si>
  <si>
    <t>Cabo flexível isolado em EPR não halogenado 95 mm² 0,6 a 1 kV</t>
  </si>
  <si>
    <t>Pini 16.119.000310.MAT</t>
  </si>
  <si>
    <t>Cabo flexível isolado em EPR não halogenado 120 mm² 0,6 a 1 kV</t>
  </si>
  <si>
    <t>Pini 16.119.000311.MAT</t>
  </si>
  <si>
    <t>Cabo flexível isolado em EPR não halogenado 150 mm² 0,6 a 1 kV</t>
  </si>
  <si>
    <t>Pini 16.119.000312.MAT</t>
  </si>
  <si>
    <t>Cabo flexível isolado em EPR não halogenado 185 mm² 0,6 a 1 kV</t>
  </si>
  <si>
    <t>Pini 16.119.000313.MAT</t>
  </si>
  <si>
    <t>Cabo flexível isolado em EPR não halogenado 240 mm² 0,6 a 1 kV</t>
  </si>
  <si>
    <t>Pini 16.119.000314.MAT</t>
  </si>
  <si>
    <t>SF-00937</t>
  </si>
  <si>
    <t>M2</t>
  </si>
  <si>
    <t>Broca com ponta de widia Ø 3/8" x 160 mm</t>
  </si>
  <si>
    <t>Furadeira de impacto elétrica - 0,65 kW, Ø mandril 5/8"</t>
  </si>
  <si>
    <t>h prod</t>
  </si>
  <si>
    <t>Hidrofugante à base de silano e silicone</t>
  </si>
  <si>
    <t>Pini 10.104.000025.MAT</t>
  </si>
  <si>
    <t>Lixadeira angular manual elétrica Ø 7" 2200 W 6600 rpm</t>
  </si>
  <si>
    <t>loc/un/dia</t>
  </si>
  <si>
    <t>Pini 05.108.000430.MAT</t>
  </si>
  <si>
    <t>Corpo de apoio em polietileno para aplicação de mástiques em juntas</t>
  </si>
  <si>
    <t>Pini 22.115.000010.MAT</t>
  </si>
  <si>
    <t>Eletroduto de aço com costura galvanização eletrolítica Ø 3"</t>
  </si>
  <si>
    <t>Grelha em ferro fundido com caixilho de apoio espessura 15 mm, largura 200 mm</t>
  </si>
  <si>
    <t>Pini 13.121.000520.MAT</t>
  </si>
  <si>
    <t>Laminado melamínico texturizado esp. 1,3 mm</t>
  </si>
  <si>
    <t>Pini 23.104.000050.MAT</t>
  </si>
  <si>
    <t>Lixa grana 100 para superfície metálica</t>
  </si>
  <si>
    <t>Pini 20.105.000015.MAT</t>
  </si>
  <si>
    <t>Raspagem, calafetagem, aplicação de synteko alto brilho em piso de madeira</t>
  </si>
  <si>
    <t>ORSE 13271</t>
  </si>
  <si>
    <t>Compressor de ar portátil de 71 PCM - 15 kW</t>
  </si>
  <si>
    <t>SICRO E9640</t>
  </si>
  <si>
    <t>Serra para corte de concreto e asfalto - 10 kW</t>
  </si>
  <si>
    <t>SICRO E9591</t>
  </si>
  <si>
    <t>Cordão de polietileno expandido</t>
  </si>
  <si>
    <t>SICRO M1131</t>
  </si>
  <si>
    <t>Disco diamantado - D = 350 mm</t>
  </si>
  <si>
    <t>SICRO M1385</t>
  </si>
  <si>
    <t>Compactador manual de placa vibratória - 3 kW - CHP</t>
  </si>
  <si>
    <t>SICRO E9556</t>
  </si>
  <si>
    <t>Compactador manual de placa vibratória - 3 kW - CHI</t>
  </si>
  <si>
    <t>Conjunto de vedação elástica para furo Ø 8 mm</t>
  </si>
  <si>
    <t>Pini 09.105.000280.MAT</t>
  </si>
  <si>
    <t>Telha estrutural de fibrocimento ondulada esp. 8 mm largura útil 102 cm</t>
  </si>
  <si>
    <t>Calço plástico para fixação de telha de fibrocimento tipo modulada e onda 50</t>
  </si>
  <si>
    <t>Fixador de aba telha de fibrocimento simples modulada</t>
  </si>
  <si>
    <t>Parafuso rosca soberba galvanizado Ø 8 mm x 165 mm</t>
  </si>
  <si>
    <t>Pini 09.105.000200.MAT</t>
  </si>
  <si>
    <t>Cumeeira articulada superior para telha de fibrocimento modulada ou onda 50</t>
  </si>
  <si>
    <t>Cumeeira articulada inferior para telha de fibrocimento tipo modulada ou onda 50</t>
  </si>
  <si>
    <t>Parafuso rosca soberba galvanizado Ø 8 mm x 250 mm</t>
  </si>
  <si>
    <t>Lava-jato água fria pressão 1700 psi</t>
  </si>
  <si>
    <t>loc/un/h</t>
  </si>
  <si>
    <t>Pini 05.108.000680.MAT</t>
  </si>
  <si>
    <t>Solução limpadora diluída em água</t>
  </si>
  <si>
    <t>Chapa de madeira compensada resinada 1,10 x 2,20 m # 10 mm</t>
  </si>
  <si>
    <t>Pini 02.101.000056.MAT</t>
  </si>
  <si>
    <t>Tinta aluminizada de base asfáltica</t>
  </si>
  <si>
    <t>Pini 10.102.000025.MAT</t>
  </si>
  <si>
    <t>Manta asfáltica aluminizada</t>
  </si>
  <si>
    <t>Pini 10.104.000005.MAT</t>
  </si>
  <si>
    <t>Emulsão hidro-asfáltica</t>
  </si>
  <si>
    <t>Pini 10.102.000035.MAT</t>
  </si>
  <si>
    <t>Tinta betuminosa</t>
  </si>
  <si>
    <t>Manta butílica # 0,8 mm</t>
  </si>
  <si>
    <t>Fita de caldeação para manta butilíca largura 50 mm # 3 mm</t>
  </si>
  <si>
    <t>Adesivo auto vulcanizante para manta butilíca</t>
  </si>
  <si>
    <t>Descrição do objeto</t>
  </si>
  <si>
    <t>PLANILHA ORÇAMENTÁRIA</t>
  </si>
  <si>
    <t>QUANTIDADE</t>
  </si>
  <si>
    <t>CUSTO DIRETO</t>
  </si>
  <si>
    <t>BDI (%)</t>
  </si>
  <si>
    <t>PREÇO UNITÁRIO COM BDI</t>
  </si>
  <si>
    <t>Andaime fachadeiro</t>
  </si>
  <si>
    <t>m2 x mês</t>
  </si>
  <si>
    <t>SF-00052</t>
  </si>
  <si>
    <t>Ensaio de ponto de ancoragem existente</t>
  </si>
  <si>
    <t>SF-00066</t>
  </si>
  <si>
    <t>Ponto de ancoragem</t>
  </si>
  <si>
    <t>Difusor de ar quadrado 360x360 mm</t>
  </si>
  <si>
    <t>Difusor de ar quadrado para insuflamento em duas direções perpendiculares 376x376 mm</t>
  </si>
  <si>
    <t>Difusor de ar retangular para insuflamento em duas direções 371x208 mm</t>
  </si>
  <si>
    <t>Difusor de ar retangular para insuflamento em três direções 264x432 mm</t>
  </si>
  <si>
    <t>Difusor de ar retangular para insuflamento em três direções 320x562 mm</t>
  </si>
  <si>
    <t>Difusor de ar retangular para insuflamento em três direções 371x208 mm</t>
  </si>
  <si>
    <t>Difusor de ar retangular para insuflamento em uma direção 371x208 mm</t>
  </si>
  <si>
    <t>Grelha para retorno retangular 425x225 mm</t>
  </si>
  <si>
    <t>Grelha para retorno retangular 525x325 mm</t>
  </si>
  <si>
    <t>Grelha para retorno para portas, divisórias e paredes 525x325 mm</t>
  </si>
  <si>
    <t>SF-00735</t>
  </si>
  <si>
    <t>SF-00738</t>
  </si>
  <si>
    <t>SF-00743</t>
  </si>
  <si>
    <t>Espátula forjada de 12 cm</t>
  </si>
  <si>
    <t>SF-00745</t>
  </si>
  <si>
    <t>Espátula forjada de 8 cm</t>
  </si>
  <si>
    <t>SF-00746</t>
  </si>
  <si>
    <t>SF-00747</t>
  </si>
  <si>
    <t>Estilete emborrachado de 18 mm</t>
  </si>
  <si>
    <t>SF-00759</t>
  </si>
  <si>
    <t>SF-00760</t>
  </si>
  <si>
    <t>SF-00761</t>
  </si>
  <si>
    <t>Nível manual de alumínio com base magnética 350 mm</t>
  </si>
  <si>
    <t>SF-00771</t>
  </si>
  <si>
    <t>SF-00798</t>
  </si>
  <si>
    <t>Serra tico-tico com controle de velocidade</t>
  </si>
  <si>
    <t>SF-00807</t>
  </si>
  <si>
    <t>SF-00822</t>
  </si>
  <si>
    <t>SF-00831</t>
  </si>
  <si>
    <t>SF-00839</t>
  </si>
  <si>
    <t>SF-00840</t>
  </si>
  <si>
    <t>Talabarte em Y</t>
  </si>
  <si>
    <t>SF-00841</t>
  </si>
  <si>
    <t>Montagem e desmontagem de andaime fachadeiro</t>
  </si>
  <si>
    <t>SF-01193</t>
  </si>
  <si>
    <t>SF-01209</t>
  </si>
  <si>
    <t>SF-01211</t>
  </si>
  <si>
    <t>SF-01216</t>
  </si>
  <si>
    <t>Pistola aplicadora de silicone e PU</t>
  </si>
  <si>
    <t>SF-01219</t>
  </si>
  <si>
    <t>Talha Manual para Elevação de Cargas (2 ton)</t>
  </si>
  <si>
    <t>SF-01220</t>
  </si>
  <si>
    <t>SF-01224</t>
  </si>
  <si>
    <t>Lavadora de alta pressão</t>
  </si>
  <si>
    <t>BENEFÍCIOS E DESPESAS INDIRETAS - BDI</t>
  </si>
  <si>
    <t>BDI Edificações</t>
  </si>
  <si>
    <t>BDI mero fornecimento</t>
  </si>
  <si>
    <t>Componentes do BDI</t>
  </si>
  <si>
    <t>Cálculo sem CPRB</t>
  </si>
  <si>
    <t>não-desonerado</t>
  </si>
  <si>
    <t>% considerado</t>
  </si>
  <si>
    <t>AC</t>
  </si>
  <si>
    <t>S+G</t>
  </si>
  <si>
    <t>R</t>
  </si>
  <si>
    <t>DF</t>
  </si>
  <si>
    <t>PIS</t>
  </si>
  <si>
    <t>COFINS</t>
  </si>
  <si>
    <t>CPRB</t>
  </si>
  <si>
    <t>ISS</t>
  </si>
  <si>
    <t>Referências TCU - BDI Edificações</t>
  </si>
  <si>
    <t>Referências TCU - BDI mero fornecimento</t>
  </si>
  <si>
    <t>1º Quartil</t>
  </si>
  <si>
    <t>Médio</t>
  </si>
  <si>
    <t>3º Quartil</t>
  </si>
  <si>
    <r>
      <t xml:space="preserve">Fontes: </t>
    </r>
    <r>
      <rPr>
        <sz val="12"/>
        <rFont val="Arial"/>
        <family val="2"/>
      </rPr>
      <t>Acórdãos 2.369/2011-TCU-Plenário e 2.622/2013-TCU-Plenário.</t>
    </r>
  </si>
  <si>
    <t>Insumos de outras tabelas de referência</t>
  </si>
  <si>
    <t>INSUMO</t>
  </si>
  <si>
    <t>FONTE DE PREÇO</t>
  </si>
  <si>
    <t>PREÇO UNITÁRIO</t>
  </si>
  <si>
    <t>Pini 27.103.000260.MAT</t>
  </si>
  <si>
    <t>Pini 27.103.000340.MAT</t>
  </si>
  <si>
    <t>Pini 27.103.000320.MAT Adaptada</t>
  </si>
  <si>
    <t>Pini 27.103.000400.MAT</t>
  </si>
  <si>
    <t>Pini 27.103.000480.MAT</t>
  </si>
  <si>
    <t>Pini 27.103.000300.MAT</t>
  </si>
  <si>
    <t>Pini 05.102.000020.MAT</t>
  </si>
  <si>
    <t>Pini 16.111.001107.MAT</t>
  </si>
  <si>
    <t>Telha estrutural de fibrocimento esp. 8 mm largura útil 49 cm</t>
  </si>
  <si>
    <t>Pini 09.105.000300.MAT</t>
  </si>
  <si>
    <t>Carrinho plataforma</t>
  </si>
  <si>
    <t>Lanterna</t>
  </si>
  <si>
    <t>Cavalete de sinalização de manutenção</t>
  </si>
  <si>
    <t>Cone de sinalização</t>
  </si>
  <si>
    <t>Detector de tensão sem contato de baixa tensão</t>
  </si>
  <si>
    <t>Etiqueta de bloqueio</t>
  </si>
  <si>
    <t>Escada duplo acesso 4 degraus</t>
  </si>
  <si>
    <t>Andaime tubular 1 m por 1 m e 6 m de altura</t>
  </si>
  <si>
    <t>Andaime tubular 1,5 m por 1 m e 6 m de altura</t>
  </si>
  <si>
    <t>Corda semi-estática 11 mm</t>
  </si>
  <si>
    <t>Chave de impacto sem fio</t>
  </si>
  <si>
    <t>Rotulador</t>
  </si>
  <si>
    <t>Serra rápida portátil</t>
  </si>
  <si>
    <t>Motoesmeril 6 polegadas</t>
  </si>
  <si>
    <t>Alicate de corte isolado 160 mm</t>
  </si>
  <si>
    <t>Alicate universal isolado 200 mm</t>
  </si>
  <si>
    <t>Alicate bico reto isolado 160 mm</t>
  </si>
  <si>
    <t>Alicate desencapador isolado 160 mm</t>
  </si>
  <si>
    <t>Chave Phillips isolada PH0</t>
  </si>
  <si>
    <t>Chave Phillips isolada PH1</t>
  </si>
  <si>
    <t>Chave Phillips isolada PH2</t>
  </si>
  <si>
    <t>Chave de fenda isolada 3 mm</t>
  </si>
  <si>
    <t>Chave de fenda isolada 5,5 mm</t>
  </si>
  <si>
    <t>Chave de fenda isolada 6,5 mm</t>
  </si>
  <si>
    <t>Jogo de chave allen em polegadas</t>
  </si>
  <si>
    <t>Jogo de chaves combinadas com catraca métrico</t>
  </si>
  <si>
    <t>Jogo de chaves combinadas com catraca em polegadas</t>
  </si>
  <si>
    <t>Jogo de chaves combinadas métrico</t>
  </si>
  <si>
    <t>Jogo de chaves combinadas em polegadas</t>
  </si>
  <si>
    <t>Jogo de soquetes sextavado 1/2 métrico</t>
  </si>
  <si>
    <t>Jogo de soquetes 1/2 em polegadas</t>
  </si>
  <si>
    <t>Jogo de soquetes 3/8</t>
  </si>
  <si>
    <t>Jogo de bits</t>
  </si>
  <si>
    <t>Jogo de chaves biela métrico</t>
  </si>
  <si>
    <t>Jogo de soquetes sextavado de impacto 1/2 métrico</t>
  </si>
  <si>
    <t>Serrote para gesso 150 mm</t>
  </si>
  <si>
    <t>Martelo de borracha</t>
  </si>
  <si>
    <t>Martelo tipo pena</t>
  </si>
  <si>
    <t>Alicate amperímetro 400 A</t>
  </si>
  <si>
    <t>Termômetro infravermelho</t>
  </si>
  <si>
    <t>Torquímetro de estalo 100 Nm</t>
  </si>
  <si>
    <t>Torquímetro de estalo 50 Nm</t>
  </si>
  <si>
    <t>Multímetro</t>
  </si>
  <si>
    <t>Veículo do tipo automóvel de passageiros</t>
  </si>
  <si>
    <t>mês</t>
  </si>
  <si>
    <t>SF-02385</t>
  </si>
  <si>
    <t>SF-02387</t>
  </si>
  <si>
    <t>SF-02388</t>
  </si>
  <si>
    <t>SF-02389</t>
  </si>
  <si>
    <t>SF-02390</t>
  </si>
  <si>
    <t>SF-02400</t>
  </si>
  <si>
    <t>SF-02403</t>
  </si>
  <si>
    <t>SF-02405</t>
  </si>
  <si>
    <t>SF-02406</t>
  </si>
  <si>
    <t>SF-02411</t>
  </si>
  <si>
    <t>SF-02424</t>
  </si>
  <si>
    <t>SF-02428</t>
  </si>
  <si>
    <t>SF-02436</t>
  </si>
  <si>
    <t>SF-02441</t>
  </si>
  <si>
    <t>SF-02451</t>
  </si>
  <si>
    <t>SF-02453</t>
  </si>
  <si>
    <t>SF-02454</t>
  </si>
  <si>
    <t>SF-02456</t>
  </si>
  <si>
    <t>SF-02479</t>
  </si>
  <si>
    <t>SF-02480</t>
  </si>
  <si>
    <t>SF-02481</t>
  </si>
  <si>
    <t>SF-02485</t>
  </si>
  <si>
    <t>SF-02487</t>
  </si>
  <si>
    <t>SF-02488</t>
  </si>
  <si>
    <t>SF-02496</t>
  </si>
  <si>
    <t>SF-02498</t>
  </si>
  <si>
    <t>SF-02503</t>
  </si>
  <si>
    <t>SF-02506</t>
  </si>
  <si>
    <t>SF-02507</t>
  </si>
  <si>
    <t>SF-02508</t>
  </si>
  <si>
    <t>SF-02509</t>
  </si>
  <si>
    <t>SF-02511</t>
  </si>
  <si>
    <t>SF-02512</t>
  </si>
  <si>
    <t>SF-02513</t>
  </si>
  <si>
    <t>SF-02516</t>
  </si>
  <si>
    <t>SF-02517</t>
  </si>
  <si>
    <t>SF-02519</t>
  </si>
  <si>
    <t>SF-02533</t>
  </si>
  <si>
    <t>SF-02534</t>
  </si>
  <si>
    <t>SF-02535</t>
  </si>
  <si>
    <t>SF-02537</t>
  </si>
  <si>
    <t>SF-02538</t>
  </si>
  <si>
    <t>SF-02541</t>
  </si>
  <si>
    <t>SF-02543</t>
  </si>
  <si>
    <t>SF-02545</t>
  </si>
  <si>
    <t>SF-02546</t>
  </si>
  <si>
    <t>SF-02547</t>
  </si>
  <si>
    <t>SF-02548</t>
  </si>
  <si>
    <t>SF-02560</t>
  </si>
  <si>
    <t>SF-02570</t>
  </si>
  <si>
    <t>Escada duplo acesso 6 degraus</t>
  </si>
  <si>
    <t>Esquadro 300 mm</t>
  </si>
  <si>
    <t>Martelo tipo unha</t>
  </si>
  <si>
    <t>Rebitadeira manual</t>
  </si>
  <si>
    <t>Relógio de ponto biométrico</t>
  </si>
  <si>
    <t>Jogo de chave allen longo métrico</t>
  </si>
  <si>
    <t>Exaustor para espaço confinado</t>
  </si>
  <si>
    <t>Veículo do tipo utilitário</t>
  </si>
  <si>
    <t>BASE DE FUSÍVEL NH 00 ATÉ 160 A EM QUADRO DE DISTRIBUIÇÃO DE LUZ E FORÇA</t>
  </si>
  <si>
    <t>Pini 16.109.000300.MAT</t>
  </si>
  <si>
    <t>BASE DE FUSÍVEL NH 1 ATÉ 250 A EM QUADRO DE DISTRIBUIÇÃO DE LUZ E FORÇA</t>
  </si>
  <si>
    <t>Pini 16.109.000305.MAT</t>
  </si>
  <si>
    <t>BASE DE FUSÍVEL NH 2 ATÉ 400 A EM QUADRO DE DISTRIBUIÇÃO DE LUZ E FORÇA</t>
  </si>
  <si>
    <t>Pini 16.109.000310.MAT</t>
  </si>
  <si>
    <t>BASE DE FUSÍVEL NH 3 ATÉ 630 A EM QUADRO DE DISTRIBUIÇÃO DE FORÇA</t>
  </si>
  <si>
    <t>Pini 16.109.000315.MAT</t>
  </si>
  <si>
    <t>Pini 16.004.000075.MAT</t>
  </si>
  <si>
    <t>FUSÍVEL RETARDADO NH 00 COM INDICADOR DE TOPO 125 A</t>
  </si>
  <si>
    <t>Pini 16.004.000076.MAT</t>
  </si>
  <si>
    <t>FUSÍVEL RETARDADO NH 01 COM INDICADOR DE TOPO 250 A</t>
  </si>
  <si>
    <t>Pini 16.004.000077.MAT</t>
  </si>
  <si>
    <t>FUSÍVEL RETARDADO NH 02 COM INDICADOR DE TOPO 400 A</t>
  </si>
  <si>
    <t>Pini 16.004.000078.MAT</t>
  </si>
  <si>
    <t>FUSÍVEL RETARDADO NH 03 COM INDICADOR DE TOPO 630 A</t>
  </si>
  <si>
    <t>Pini 16.015.000008.MAT</t>
  </si>
  <si>
    <t>CAIXA DE PASSAGEM EM CHAPA DE AÇO COM TAMPA APARAFUSADA 402 X 402 X 152 MM</t>
  </si>
  <si>
    <t>ABRACADEIRA TIPO COPO, DE 1"</t>
  </si>
  <si>
    <t>Pini 24.106.000100.MAT</t>
  </si>
  <si>
    <t>SOLVENTE PARA VERNIZ POLIURETANO</t>
  </si>
  <si>
    <t>VERNIZ POLIURETANO ALIFÁTICO BICOMPONENTE</t>
  </si>
  <si>
    <t>Pini 24.103.000070.MAT</t>
  </si>
  <si>
    <t>ELETRODUTO/DUTO PEAD FLEXIVEL PAREDE SIMPLES, CORRUGACAO HELICOIDAL, COR PRETA, SEM ROSCA, DE 5",  PARA CABEAMENTO SUBTERRANEO (NBR 15715)</t>
  </si>
  <si>
    <t>Pini 16.111.000062.MAT</t>
  </si>
  <si>
    <t>Pini 30.111.000310.SER</t>
  </si>
  <si>
    <t>Grelha pré-moldada de concreto para canaleta 35 x 60 x 5 cm</t>
  </si>
  <si>
    <t>Furo em concreto com broca de widia, utilizando martele elétrico Ø 3/8" profundidade 10 cm</t>
  </si>
  <si>
    <t>Pini 30.148.000150.SER</t>
  </si>
  <si>
    <t>SF-03060</t>
  </si>
  <si>
    <t>Chave de grifo 10”</t>
  </si>
  <si>
    <t>SF-03062</t>
  </si>
  <si>
    <t>Chave de grifo 14”</t>
  </si>
  <si>
    <t>SF-03063</t>
  </si>
  <si>
    <t>Chave de grifo 18”</t>
  </si>
  <si>
    <t>SF-03064</t>
  </si>
  <si>
    <t>Chave de grifo 24”</t>
  </si>
  <si>
    <t>SF-03065</t>
  </si>
  <si>
    <t>Chave de grifo 36”</t>
  </si>
  <si>
    <t>SF-03071</t>
  </si>
  <si>
    <t>CURVA PVC LONGA 45 GRAUS, 100 MM, PARA ESGOTO PREDIAL</t>
  </si>
  <si>
    <t>TUBO PVC, ROSCAVEL, 3", AGUA FRIA PREDIAL</t>
  </si>
  <si>
    <t>TUBO PVC, ROSCAVEL, 4", AGUA FRIA PREDIAL</t>
  </si>
  <si>
    <t>LUVA PVC, ROSCAVEL, 2", AGUA FRIA PREDIAL</t>
  </si>
  <si>
    <t>Pini 05.001.000017.MAT</t>
  </si>
  <si>
    <t>Bloco de concreto tipo canaleta 19 x 19 x 39 cm</t>
  </si>
  <si>
    <t>Vermiculita expandida</t>
  </si>
  <si>
    <t>Pini 11.001.000008.MAT</t>
  </si>
  <si>
    <t>FIBRA DE POLIPROPILENO P/ CONCRETO DOSADO EM CENTRAL FILAMENTOS - TECNOLOGIA "CRACKSTOP"</t>
  </si>
  <si>
    <t>SIURB 10730</t>
  </si>
  <si>
    <t>BLOCO DE VEDACAO TIPO CANALETA DE CONCRETO 19 X 19 X 39 CM (CLASSE C - NBR 6136)</t>
  </si>
  <si>
    <t>Adaptador fixo rosca macho PEX gás Ø 26 mm x 3/4</t>
  </si>
  <si>
    <t>Pini 13.107.000172.MAT</t>
  </si>
  <si>
    <t>Luva redução PEX gás Ø 26 mm x 20 mm</t>
  </si>
  <si>
    <t>Pini 13.107.000205.MAT</t>
  </si>
  <si>
    <t>Tê rosca fêmea PEX gás Ø 26 mm x 3/4"</t>
  </si>
  <si>
    <t>Pini 13.107.000260.MAT</t>
  </si>
  <si>
    <t>SUPORTE PARA 3 PÉTALAS PARA LUMINÁRIA DE ILUMINAÇÃO PÚBLICA</t>
  </si>
  <si>
    <t>AGETOP 3895</t>
  </si>
  <si>
    <t>Eletroduto rígido roscável de aço galvanizado a fogo de 1”, tipo pesado</t>
  </si>
  <si>
    <t>Eletroduto rígido roscável de aço galvanizado a fogo de 1 1/2”, tipo pesado</t>
  </si>
  <si>
    <t>Eletroduto rígido roscável de aço galvanizado a fogo de 3”, tipo pesado</t>
  </si>
  <si>
    <t>Eletroduto rígido roscável de aço galvanizado a fogo de 2”, tipo pesado</t>
  </si>
  <si>
    <t>Pini 16.111.000902.MAT</t>
  </si>
  <si>
    <t>Pini 16.111.000904.MAT</t>
  </si>
  <si>
    <t>Pini 16.111.000905.MAT</t>
  </si>
  <si>
    <t>Pini 16.111.000907.MAT</t>
  </si>
  <si>
    <t>SUPORTE PARA 4 PÉTALAS PARA LUMINÁRIA DE ILUMINAÇÃO PÚBLICA</t>
  </si>
  <si>
    <t>AGETOP 3896</t>
  </si>
  <si>
    <t>Pini 16.111.001104.MAT</t>
  </si>
  <si>
    <t>Pini 16.111.001103.MAT</t>
  </si>
  <si>
    <t>Pini  16.111.001102.MAT</t>
  </si>
  <si>
    <t>Pini  16.111.001105.MAT</t>
  </si>
  <si>
    <t>Pini  16.111.001101.MAT</t>
  </si>
  <si>
    <t>SF-03600</t>
  </si>
  <si>
    <t>SF-03601</t>
  </si>
  <si>
    <t>SF-03602</t>
  </si>
  <si>
    <t>SF-03603</t>
  </si>
  <si>
    <t>SF-03604</t>
  </si>
  <si>
    <t>SF-03605</t>
  </si>
  <si>
    <t>SF-03606</t>
  </si>
  <si>
    <t>SF-03607</t>
  </si>
  <si>
    <t>SF-03608</t>
  </si>
  <si>
    <t>SF-03609</t>
  </si>
  <si>
    <t>SF-03610</t>
  </si>
  <si>
    <t>SF-03611</t>
  </si>
  <si>
    <t>SF-03612</t>
  </si>
  <si>
    <t>SF-03613</t>
  </si>
  <si>
    <t>SF-03614</t>
  </si>
  <si>
    <t>SF-03615</t>
  </si>
  <si>
    <t>SF-03616</t>
  </si>
  <si>
    <t>SF-03617</t>
  </si>
  <si>
    <t>SF-03618</t>
  </si>
  <si>
    <t>SF-03619</t>
  </si>
  <si>
    <t>SF-03620</t>
  </si>
  <si>
    <t>SF-03621</t>
  </si>
  <si>
    <t>SF-03622</t>
  </si>
  <si>
    <t>SF-03623</t>
  </si>
  <si>
    <t>SF-03625</t>
  </si>
  <si>
    <t>SF-03626</t>
  </si>
  <si>
    <t>SF-03627</t>
  </si>
  <si>
    <t>SF-03628</t>
  </si>
  <si>
    <t>SF-03629</t>
  </si>
  <si>
    <t>SF-03630</t>
  </si>
  <si>
    <t>SF-03631</t>
  </si>
  <si>
    <t>SF-03632</t>
  </si>
  <si>
    <t>SF-03633</t>
  </si>
  <si>
    <t>SF-03634</t>
  </si>
  <si>
    <t>SF-03635</t>
  </si>
  <si>
    <t>SF-03636</t>
  </si>
  <si>
    <t>SF-03637</t>
  </si>
  <si>
    <t>SF-03638</t>
  </si>
  <si>
    <t>SF-03639</t>
  </si>
  <si>
    <t>SF-03644</t>
  </si>
  <si>
    <t>SF-03645</t>
  </si>
  <si>
    <t>SF-03646</t>
  </si>
  <si>
    <t>SF-03647</t>
  </si>
  <si>
    <t>SF-03648</t>
  </si>
  <si>
    <t>SF-03649</t>
  </si>
  <si>
    <t>SF-03650</t>
  </si>
  <si>
    <t>SF-03651</t>
  </si>
  <si>
    <t>SF-03652</t>
  </si>
  <si>
    <t>SF-03653</t>
  </si>
  <si>
    <t>SF-03654</t>
  </si>
  <si>
    <t>SF-03655</t>
  </si>
  <si>
    <t>SF-03656</t>
  </si>
  <si>
    <t>SF-03657</t>
  </si>
  <si>
    <t>SF-03658</t>
  </si>
  <si>
    <t>SF-03659</t>
  </si>
  <si>
    <t>SF-03660</t>
  </si>
  <si>
    <t>SF-03661</t>
  </si>
  <si>
    <t>SF-03662</t>
  </si>
  <si>
    <t>SF-03663</t>
  </si>
  <si>
    <t>SF-03664</t>
  </si>
  <si>
    <t>SF-03665</t>
  </si>
  <si>
    <t>SF-03666</t>
  </si>
  <si>
    <t>SF-03667</t>
  </si>
  <si>
    <t>SF-03668</t>
  </si>
  <si>
    <t>SF-03669</t>
  </si>
  <si>
    <t>SF-03670</t>
  </si>
  <si>
    <t>SF-03671</t>
  </si>
  <si>
    <t>SF-03672</t>
  </si>
  <si>
    <t>SF-03673</t>
  </si>
  <si>
    <t>SF-03674</t>
  </si>
  <si>
    <t>SF-03675</t>
  </si>
  <si>
    <t>SF-03676</t>
  </si>
  <si>
    <t>SF-03677</t>
  </si>
  <si>
    <t>SF-03678</t>
  </si>
  <si>
    <t>SF-03679</t>
  </si>
  <si>
    <t>SF-03680</t>
  </si>
  <si>
    <t>SF-03681</t>
  </si>
  <si>
    <t>SF-03682</t>
  </si>
  <si>
    <t>SF-03683</t>
  </si>
  <si>
    <t>SF-03684</t>
  </si>
  <si>
    <t>SF-03685</t>
  </si>
  <si>
    <t>SF-03686</t>
  </si>
  <si>
    <t>SF-03687</t>
  </si>
  <si>
    <t>SF-03688</t>
  </si>
  <si>
    <t>SF-03689</t>
  </si>
  <si>
    <t>SF-03690</t>
  </si>
  <si>
    <t>SF-03691</t>
  </si>
  <si>
    <t>SF-03692</t>
  </si>
  <si>
    <t>SF-03693</t>
  </si>
  <si>
    <t>SF-03694</t>
  </si>
  <si>
    <t>SF-03695</t>
  </si>
  <si>
    <t>SF-03696</t>
  </si>
  <si>
    <t>SF-03697</t>
  </si>
  <si>
    <t>SF-03698</t>
  </si>
  <si>
    <t>SF-03699</t>
  </si>
  <si>
    <t>SF-03700</t>
  </si>
  <si>
    <t>SF-03701</t>
  </si>
  <si>
    <t>SF-03702</t>
  </si>
  <si>
    <t>SF-03703</t>
  </si>
  <si>
    <t>SF-03704</t>
  </si>
  <si>
    <t>SF-03707</t>
  </si>
  <si>
    <t>SF-03708</t>
  </si>
  <si>
    <t>SF-03709</t>
  </si>
  <si>
    <t>SF-03710</t>
  </si>
  <si>
    <t>SF-03711</t>
  </si>
  <si>
    <t>SF-03712</t>
  </si>
  <si>
    <t>SF-03713</t>
  </si>
  <si>
    <t>SF-03714</t>
  </si>
  <si>
    <t>SF-03715</t>
  </si>
  <si>
    <t>SF-03716</t>
  </si>
  <si>
    <t>SF-03717</t>
  </si>
  <si>
    <t>SF-03718</t>
  </si>
  <si>
    <t>SF-03719</t>
  </si>
  <si>
    <t>SF-03720</t>
  </si>
  <si>
    <t>SF-03722</t>
  </si>
  <si>
    <t>SF-03723</t>
  </si>
  <si>
    <t>SF-03724</t>
  </si>
  <si>
    <t>SF-03725</t>
  </si>
  <si>
    <t>SF-03726</t>
  </si>
  <si>
    <t>SF-03727</t>
  </si>
  <si>
    <t>SF-03728</t>
  </si>
  <si>
    <t>SF-03729</t>
  </si>
  <si>
    <t>SF-03730</t>
  </si>
  <si>
    <t>SF-03731</t>
  </si>
  <si>
    <t>SF-03732</t>
  </si>
  <si>
    <t>SF-03733</t>
  </si>
  <si>
    <t>SF-03734</t>
  </si>
  <si>
    <t>SF-03735</t>
  </si>
  <si>
    <t>SF-03736</t>
  </si>
  <si>
    <t>SF-03737</t>
  </si>
  <si>
    <t>SF-03738</t>
  </si>
  <si>
    <t>SF-03739</t>
  </si>
  <si>
    <t>SF-03740</t>
  </si>
  <si>
    <t>SF-03741</t>
  </si>
  <si>
    <t>SF-03742</t>
  </si>
  <si>
    <t>SF-03743</t>
  </si>
  <si>
    <t>SF-03744</t>
  </si>
  <si>
    <t>SF-03745</t>
  </si>
  <si>
    <t>SF-03746</t>
  </si>
  <si>
    <t>SF-03747</t>
  </si>
  <si>
    <t>SF-03748</t>
  </si>
  <si>
    <t>SF-03749</t>
  </si>
  <si>
    <t>SF-03750</t>
  </si>
  <si>
    <t>SF-03751</t>
  </si>
  <si>
    <t>SF-03752</t>
  </si>
  <si>
    <t>SF-03753</t>
  </si>
  <si>
    <t>SF-03754</t>
  </si>
  <si>
    <t>SF-03755</t>
  </si>
  <si>
    <t>SF-03756</t>
  </si>
  <si>
    <t>SF-03757</t>
  </si>
  <si>
    <t>SF-03758</t>
  </si>
  <si>
    <t>SF-03759</t>
  </si>
  <si>
    <t>SF-03760</t>
  </si>
  <si>
    <t>SF-03761</t>
  </si>
  <si>
    <t>SF-03762</t>
  </si>
  <si>
    <t>SF-03763</t>
  </si>
  <si>
    <t>SF-03764</t>
  </si>
  <si>
    <t>SF-03765</t>
  </si>
  <si>
    <t>SF-03766</t>
  </si>
  <si>
    <t>SF-03767</t>
  </si>
  <si>
    <t>SF-03768</t>
  </si>
  <si>
    <t>SF-03769</t>
  </si>
  <si>
    <t>SF-03770</t>
  </si>
  <si>
    <t>SF-03771</t>
  </si>
  <si>
    <t>SF-03772</t>
  </si>
  <si>
    <t>SF-03773</t>
  </si>
  <si>
    <t>SF-03774</t>
  </si>
  <si>
    <t>SF-03775</t>
  </si>
  <si>
    <t>SF-03776</t>
  </si>
  <si>
    <t>SF-03777</t>
  </si>
  <si>
    <t>SF-03778</t>
  </si>
  <si>
    <t>SF-03779</t>
  </si>
  <si>
    <t>SF-03780</t>
  </si>
  <si>
    <t>SF-03781</t>
  </si>
  <si>
    <t>SF-03782</t>
  </si>
  <si>
    <t>SF-03783</t>
  </si>
  <si>
    <t>SF-03784</t>
  </si>
  <si>
    <t>SF-03785</t>
  </si>
  <si>
    <t>SF-03786</t>
  </si>
  <si>
    <t>SF-03787</t>
  </si>
  <si>
    <t>SF-03788</t>
  </si>
  <si>
    <t>SF-03789</t>
  </si>
  <si>
    <t>SF-03790</t>
  </si>
  <si>
    <t>SF-03791</t>
  </si>
  <si>
    <t>SF-03792</t>
  </si>
  <si>
    <t>SF-03793</t>
  </si>
  <si>
    <t>SF-03794</t>
  </si>
  <si>
    <t>SF-03795</t>
  </si>
  <si>
    <t>SF-03796</t>
  </si>
  <si>
    <t>SF-03797</t>
  </si>
  <si>
    <t>SF-03798</t>
  </si>
  <si>
    <t>SF-03799</t>
  </si>
  <si>
    <t>SF-03800</t>
  </si>
  <si>
    <t>SF-03801</t>
  </si>
  <si>
    <t>SF-03802</t>
  </si>
  <si>
    <t>SF-03803</t>
  </si>
  <si>
    <t>SF-03804</t>
  </si>
  <si>
    <t>SF-03805</t>
  </si>
  <si>
    <t>SF-03806</t>
  </si>
  <si>
    <t>SF-03807</t>
  </si>
  <si>
    <t>SF-03808</t>
  </si>
  <si>
    <t>SF-03809</t>
  </si>
  <si>
    <t>SF-03810</t>
  </si>
  <si>
    <t>SF-03811</t>
  </si>
  <si>
    <t>SF-03812</t>
  </si>
  <si>
    <t>SF-03813</t>
  </si>
  <si>
    <t>SF-03814</t>
  </si>
  <si>
    <t>SF-03815</t>
  </si>
  <si>
    <t>SF-03816</t>
  </si>
  <si>
    <t>SF-03817</t>
  </si>
  <si>
    <t>SF-03818</t>
  </si>
  <si>
    <t>SF-03819</t>
  </si>
  <si>
    <t>SF-03820</t>
  </si>
  <si>
    <t>SF-03821</t>
  </si>
  <si>
    <t>SF-03822</t>
  </si>
  <si>
    <t>SF-03823</t>
  </si>
  <si>
    <t>SF-03824</t>
  </si>
  <si>
    <t>SF-03825</t>
  </si>
  <si>
    <t>SF-03826</t>
  </si>
  <si>
    <t>SF-03827</t>
  </si>
  <si>
    <t>SF-03828</t>
  </si>
  <si>
    <t>SF-03829</t>
  </si>
  <si>
    <t>SF-03830</t>
  </si>
  <si>
    <t>SF-03831</t>
  </si>
  <si>
    <t>SF-03832</t>
  </si>
  <si>
    <t>SF-03833</t>
  </si>
  <si>
    <t>SF-03834</t>
  </si>
  <si>
    <t>SF-03835</t>
  </si>
  <si>
    <t>SF-03836</t>
  </si>
  <si>
    <t>SF-03837</t>
  </si>
  <si>
    <t>SF-03838</t>
  </si>
  <si>
    <t>SF-03839</t>
  </si>
  <si>
    <t>SF-03840</t>
  </si>
  <si>
    <t>SF-03841</t>
  </si>
  <si>
    <t>SF-03842</t>
  </si>
  <si>
    <t>SF-03843</t>
  </si>
  <si>
    <t>SF-03844</t>
  </si>
  <si>
    <t>SF-03845</t>
  </si>
  <si>
    <t>SF-03846</t>
  </si>
  <si>
    <t>SF-03847</t>
  </si>
  <si>
    <t>SF-03848</t>
  </si>
  <si>
    <t>SF-03849</t>
  </si>
  <si>
    <t>SF-03850</t>
  </si>
  <si>
    <t>SF-03851</t>
  </si>
  <si>
    <t>SF-03852</t>
  </si>
  <si>
    <t>SF-03853</t>
  </si>
  <si>
    <t>SF-03854</t>
  </si>
  <si>
    <t>SF-03855</t>
  </si>
  <si>
    <t>SF-03856</t>
  </si>
  <si>
    <t>SF-03857</t>
  </si>
  <si>
    <t>SF-03858</t>
  </si>
  <si>
    <t>SF-03859</t>
  </si>
  <si>
    <t>SF-03860</t>
  </si>
  <si>
    <t>SF-03861</t>
  </si>
  <si>
    <t>SF-03862</t>
  </si>
  <si>
    <t>SF-03863</t>
  </si>
  <si>
    <t>SF-03864</t>
  </si>
  <si>
    <t>SF-03865</t>
  </si>
  <si>
    <t>SF-03866</t>
  </si>
  <si>
    <t>SF-03867</t>
  </si>
  <si>
    <t>SF-03868</t>
  </si>
  <si>
    <t>SF-03869</t>
  </si>
  <si>
    <t>SF-03870</t>
  </si>
  <si>
    <t>SF-03871</t>
  </si>
  <si>
    <t>SF-03872</t>
  </si>
  <si>
    <t>SF-03873</t>
  </si>
  <si>
    <t>SF-03874</t>
  </si>
  <si>
    <t>SF-03875</t>
  </si>
  <si>
    <t>SF-03876</t>
  </si>
  <si>
    <t>SF-03877</t>
  </si>
  <si>
    <t>SF-03878</t>
  </si>
  <si>
    <t>SF-03879</t>
  </si>
  <si>
    <t>SF-03880</t>
  </si>
  <si>
    <t>SF-03881</t>
  </si>
  <si>
    <t>SF-03882</t>
  </si>
  <si>
    <t>SF-03883</t>
  </si>
  <si>
    <t>SF-03884</t>
  </si>
  <si>
    <t>SF-03885</t>
  </si>
  <si>
    <t>SF-03886</t>
  </si>
  <si>
    <t>SF-03887</t>
  </si>
  <si>
    <t>SF-03888</t>
  </si>
  <si>
    <t>SF-03889</t>
  </si>
  <si>
    <t>SF-03890</t>
  </si>
  <si>
    <t>SF-03892</t>
  </si>
  <si>
    <t>SF-03894</t>
  </si>
  <si>
    <t>SF-03895</t>
  </si>
  <si>
    <t>SF-03896</t>
  </si>
  <si>
    <t>SF-03897</t>
  </si>
  <si>
    <t>SF-03898</t>
  </si>
  <si>
    <t>SF-03899</t>
  </si>
  <si>
    <t>SF-03900</t>
  </si>
  <si>
    <t>SF-03901</t>
  </si>
  <si>
    <t>SF-03902</t>
  </si>
  <si>
    <t>SF-03903</t>
  </si>
  <si>
    <t>SF-03904</t>
  </si>
  <si>
    <t>SF-03905</t>
  </si>
  <si>
    <t>SF-03906</t>
  </si>
  <si>
    <t>SF-03907</t>
  </si>
  <si>
    <t>SF-03909</t>
  </si>
  <si>
    <t>SF-03910</t>
  </si>
  <si>
    <t>SF-03911</t>
  </si>
  <si>
    <t>SF-03912</t>
  </si>
  <si>
    <t>SF-03913</t>
  </si>
  <si>
    <t>SF-03914</t>
  </si>
  <si>
    <t>SF-03915</t>
  </si>
  <si>
    <t>SF-03916</t>
  </si>
  <si>
    <t>SF-03917</t>
  </si>
  <si>
    <t>SF-03918</t>
  </si>
  <si>
    <t>SF-03919</t>
  </si>
  <si>
    <t>SF-03920</t>
  </si>
  <si>
    <t>SF-03921</t>
  </si>
  <si>
    <t>SF-03922</t>
  </si>
  <si>
    <t>SF-03923</t>
  </si>
  <si>
    <t>SF-03924</t>
  </si>
  <si>
    <t>SF-03925</t>
  </si>
  <si>
    <t>SF-03926</t>
  </si>
  <si>
    <t>SF-03927</t>
  </si>
  <si>
    <t>SF-03928</t>
  </si>
  <si>
    <t>SF-03929</t>
  </si>
  <si>
    <t>SF-03930</t>
  </si>
  <si>
    <t>SF-03931</t>
  </si>
  <si>
    <t>SF-03932</t>
  </si>
  <si>
    <t>SF-03933</t>
  </si>
  <si>
    <t>SF-03934</t>
  </si>
  <si>
    <t>SF-03935</t>
  </si>
  <si>
    <t>SF-03936</t>
  </si>
  <si>
    <t>SF-03937</t>
  </si>
  <si>
    <t>SF-03938</t>
  </si>
  <si>
    <t>SF-03939</t>
  </si>
  <si>
    <t>SF-03940</t>
  </si>
  <si>
    <t>SF-03941</t>
  </si>
  <si>
    <t>SF-03942</t>
  </si>
  <si>
    <t>SF-03943</t>
  </si>
  <si>
    <t>SF-03944</t>
  </si>
  <si>
    <t>SF-03945</t>
  </si>
  <si>
    <t>SF-03946</t>
  </si>
  <si>
    <t>SF-03947</t>
  </si>
  <si>
    <t>SF-03948</t>
  </si>
  <si>
    <t>SF-03949</t>
  </si>
  <si>
    <t>SF-03950</t>
  </si>
  <si>
    <t>SF-03951</t>
  </si>
  <si>
    <t>SF-03952</t>
  </si>
  <si>
    <t>SF-03953</t>
  </si>
  <si>
    <t>SF-03954</t>
  </si>
  <si>
    <t>SF-03955</t>
  </si>
  <si>
    <t>SF-03956</t>
  </si>
  <si>
    <t>SF-03957</t>
  </si>
  <si>
    <t>SF-03958</t>
  </si>
  <si>
    <t>SF-03959</t>
  </si>
  <si>
    <t>SF-03960</t>
  </si>
  <si>
    <t>SF-03961</t>
  </si>
  <si>
    <t>SF-03962</t>
  </si>
  <si>
    <t>SF-03963</t>
  </si>
  <si>
    <t>SF-03964</t>
  </si>
  <si>
    <t>SF-03965</t>
  </si>
  <si>
    <t>SF-03966</t>
  </si>
  <si>
    <t>SF-03967</t>
  </si>
  <si>
    <t>SF-03968</t>
  </si>
  <si>
    <t>SF-03969</t>
  </si>
  <si>
    <t>SF-03970</t>
  </si>
  <si>
    <t>SF-03971</t>
  </si>
  <si>
    <t>SF-03972</t>
  </si>
  <si>
    <t>SF-03973</t>
  </si>
  <si>
    <t>SF-03974</t>
  </si>
  <si>
    <t>SF-03975</t>
  </si>
  <si>
    <t>SF-03976</t>
  </si>
  <si>
    <t>SF-03977</t>
  </si>
  <si>
    <t>SF-03978</t>
  </si>
  <si>
    <t>SF-03979</t>
  </si>
  <si>
    <t>SF-03980</t>
  </si>
  <si>
    <t>SF-03981</t>
  </si>
  <si>
    <t>SF-03982</t>
  </si>
  <si>
    <t>SF-03983</t>
  </si>
  <si>
    <t>SF-03984</t>
  </si>
  <si>
    <t>SF-03985</t>
  </si>
  <si>
    <t>SF-03986</t>
  </si>
  <si>
    <t>SF-03987</t>
  </si>
  <si>
    <t>SF-03988</t>
  </si>
  <si>
    <t>SF-03989</t>
  </si>
  <si>
    <t>SF-03990</t>
  </si>
  <si>
    <t>SF-03991</t>
  </si>
  <si>
    <t>SF-03992</t>
  </si>
  <si>
    <t>SF-03993</t>
  </si>
  <si>
    <t>SF-03994</t>
  </si>
  <si>
    <t>SF-03995</t>
  </si>
  <si>
    <t>SF-03996</t>
  </si>
  <si>
    <t>SF-03997</t>
  </si>
  <si>
    <t>SF-03998</t>
  </si>
  <si>
    <t>SF-03999</t>
  </si>
  <si>
    <t>SF-04000</t>
  </si>
  <si>
    <t>Pini 13.102.000507.MAT</t>
  </si>
  <si>
    <t>Pini 13.102.000508.MAT</t>
  </si>
  <si>
    <t>Pini 13.102.000993.MAT</t>
  </si>
  <si>
    <t>Pini 13.102.000625.MAT</t>
  </si>
  <si>
    <t>Emulsão asfáltica RR 2C</t>
  </si>
  <si>
    <t>Pini 30.136.000444.MAT</t>
  </si>
  <si>
    <t>Grelha para retorno de ar com lâminas fixas e registro, 30 x 15 cm</t>
  </si>
  <si>
    <t>Pini 19.104.000901.MAT</t>
  </si>
  <si>
    <t>Agetop Civil H443</t>
  </si>
  <si>
    <t>PINI 14.001.000535.MAT</t>
  </si>
  <si>
    <t>Luva de correr PVC esgoto ou águas pluviais 40 mm</t>
  </si>
  <si>
    <t>Marreta oitavada 1000 g</t>
  </si>
  <si>
    <t>Alicate crimpador com catraca para terminal tubular até 6 mm²</t>
  </si>
  <si>
    <t>Alicate crimpador manual para terminal pré-isolado até 16 mm²</t>
  </si>
  <si>
    <t>Martelo de pena 300 g</t>
  </si>
  <si>
    <t>Bucha de redução curta PVC soldável 75 mm x 60 mm</t>
  </si>
  <si>
    <t>PINI 14.001.000536.MAT</t>
  </si>
  <si>
    <t>Bucha de redução curta PVC soldável 85 mm x 75 mm</t>
  </si>
  <si>
    <t>Joelho 45º PVC soldável 110 mm</t>
  </si>
  <si>
    <t>PINI 14.001.000430.MAT</t>
  </si>
  <si>
    <t>PINI 14.001.000964.MAT</t>
  </si>
  <si>
    <t>Joelho 90º com anel PVC esgoto ou águas pluviais 50 mm</t>
  </si>
  <si>
    <t>Cantoneira de alumínio sextavada para acabamento de quinas de paredes azulejadas</t>
  </si>
  <si>
    <t>Pini 23.101.000080.MAT</t>
  </si>
  <si>
    <t>SF-04001</t>
  </si>
  <si>
    <t>SF-04002</t>
  </si>
  <si>
    <t>SF-04003</t>
  </si>
  <si>
    <t>SF-04004</t>
  </si>
  <si>
    <t>SF-04005</t>
  </si>
  <si>
    <t>SF-04006</t>
  </si>
  <si>
    <t>SF-04007</t>
  </si>
  <si>
    <t>SF-04008</t>
  </si>
  <si>
    <t>SF-04009</t>
  </si>
  <si>
    <t>SF-04010</t>
  </si>
  <si>
    <t>SF-04011</t>
  </si>
  <si>
    <t>SF-04012</t>
  </si>
  <si>
    <t>SF-04013</t>
  </si>
  <si>
    <t>SF-04014</t>
  </si>
  <si>
    <t>SF-04015</t>
  </si>
  <si>
    <t>SF-04016</t>
  </si>
  <si>
    <t>SF-04017</t>
  </si>
  <si>
    <t>SF-04018</t>
  </si>
  <si>
    <t>SF-04019</t>
  </si>
  <si>
    <t>SF-04020</t>
  </si>
  <si>
    <t>SF-04021</t>
  </si>
  <si>
    <t>SF-04022</t>
  </si>
  <si>
    <t>SF-04023</t>
  </si>
  <si>
    <t>SF-04024</t>
  </si>
  <si>
    <t>SF-04025</t>
  </si>
  <si>
    <t>SF-04026</t>
  </si>
  <si>
    <t>SF-04027</t>
  </si>
  <si>
    <t>SF-04028</t>
  </si>
  <si>
    <t>SF-04029</t>
  </si>
  <si>
    <t>SF-04030</t>
  </si>
  <si>
    <t>SF-04031</t>
  </si>
  <si>
    <t>SF-04032</t>
  </si>
  <si>
    <t>SF-04033</t>
  </si>
  <si>
    <t>SF-04034</t>
  </si>
  <si>
    <t>SF-04035</t>
  </si>
  <si>
    <t>SF-04036</t>
  </si>
  <si>
    <t>SF-04037</t>
  </si>
  <si>
    <t>SF-04038</t>
  </si>
  <si>
    <t>SF-04039</t>
  </si>
  <si>
    <t>SF-04040</t>
  </si>
  <si>
    <t>SF-04041</t>
  </si>
  <si>
    <t>SF-04042</t>
  </si>
  <si>
    <t>SF-04043</t>
  </si>
  <si>
    <t>SF-04044</t>
  </si>
  <si>
    <t>SF-04045</t>
  </si>
  <si>
    <t>SF-04046</t>
  </si>
  <si>
    <t>SF-04047</t>
  </si>
  <si>
    <t>SF-04048</t>
  </si>
  <si>
    <t>SF-04049</t>
  </si>
  <si>
    <t>SF-04050</t>
  </si>
  <si>
    <t>SF-04051</t>
  </si>
  <si>
    <t>SF-04052</t>
  </si>
  <si>
    <t>SF-04053</t>
  </si>
  <si>
    <t>SF-04054</t>
  </si>
  <si>
    <t>SF-04055</t>
  </si>
  <si>
    <t>SF-04056</t>
  </si>
  <si>
    <t>SF-04057</t>
  </si>
  <si>
    <t>SF-04058</t>
  </si>
  <si>
    <t>SF-04059</t>
  </si>
  <si>
    <t>SF-04060</t>
  </si>
  <si>
    <t>SF-04061</t>
  </si>
  <si>
    <t>SF-04062</t>
  </si>
  <si>
    <t>SF-04063</t>
  </si>
  <si>
    <t>SF-04064</t>
  </si>
  <si>
    <t>SF-04065</t>
  </si>
  <si>
    <t>SF-04066</t>
  </si>
  <si>
    <t>SF-04067</t>
  </si>
  <si>
    <t>SF-04068</t>
  </si>
  <si>
    <t>SF-04069</t>
  </si>
  <si>
    <t>SF-04070</t>
  </si>
  <si>
    <t>SF-04071</t>
  </si>
  <si>
    <t>SF-04072</t>
  </si>
  <si>
    <t>SF-04073</t>
  </si>
  <si>
    <t>SF-04074</t>
  </si>
  <si>
    <t>SF-04075</t>
  </si>
  <si>
    <t>SF-04076</t>
  </si>
  <si>
    <t>SF-04077</t>
  </si>
  <si>
    <t>SF-04078</t>
  </si>
  <si>
    <t>SF-04079</t>
  </si>
  <si>
    <t>SF-04080</t>
  </si>
  <si>
    <t>SF-04081</t>
  </si>
  <si>
    <t>SF-04082</t>
  </si>
  <si>
    <t>SF-04083</t>
  </si>
  <si>
    <t>SF-04084</t>
  </si>
  <si>
    <t>SF-04085</t>
  </si>
  <si>
    <t>SF-04086</t>
  </si>
  <si>
    <t>SF-04087</t>
  </si>
  <si>
    <t>SF-04088</t>
  </si>
  <si>
    <t>SF-04089</t>
  </si>
  <si>
    <t>SF-04090</t>
  </si>
  <si>
    <t>SF-04091</t>
  </si>
  <si>
    <t>SF-04092</t>
  </si>
  <si>
    <t>SF-04093</t>
  </si>
  <si>
    <t>SF-04094</t>
  </si>
  <si>
    <t>SF-04095</t>
  </si>
  <si>
    <t>SF-04096</t>
  </si>
  <si>
    <t>SF-04097</t>
  </si>
  <si>
    <t>SF-04098</t>
  </si>
  <si>
    <t>SF-04099</t>
  </si>
  <si>
    <t>SF-04100</t>
  </si>
  <si>
    <t>SF-04101</t>
  </si>
  <si>
    <t>SF-04102</t>
  </si>
  <si>
    <t>SF-04103</t>
  </si>
  <si>
    <t>SF-04104</t>
  </si>
  <si>
    <t>SF-04105</t>
  </si>
  <si>
    <t>SF-04106</t>
  </si>
  <si>
    <t>SF-04107</t>
  </si>
  <si>
    <t>SF-04108</t>
  </si>
  <si>
    <t>SF-04109</t>
  </si>
  <si>
    <t>SF-04110</t>
  </si>
  <si>
    <t>SF-04111</t>
  </si>
  <si>
    <t>SF-04112</t>
  </si>
  <si>
    <t>SF-04113</t>
  </si>
  <si>
    <t>SF-04114</t>
  </si>
  <si>
    <t>SF-04115</t>
  </si>
  <si>
    <t>SF-04116</t>
  </si>
  <si>
    <t>SF-04117</t>
  </si>
  <si>
    <t>SF-04118</t>
  </si>
  <si>
    <t>SF-04119</t>
  </si>
  <si>
    <t>SF-04120</t>
  </si>
  <si>
    <t>SF-04121</t>
  </si>
  <si>
    <t>SF-04122</t>
  </si>
  <si>
    <t>SF-04123</t>
  </si>
  <si>
    <t>SF-04124</t>
  </si>
  <si>
    <t>SF-04125</t>
  </si>
  <si>
    <t>SF-04126</t>
  </si>
  <si>
    <t>SF-04127</t>
  </si>
  <si>
    <t>SF-04128</t>
  </si>
  <si>
    <t>SF-04129</t>
  </si>
  <si>
    <t>SF-04130</t>
  </si>
  <si>
    <t>SF-04131</t>
  </si>
  <si>
    <t>SF-04132</t>
  </si>
  <si>
    <t>SF-04133</t>
  </si>
  <si>
    <t>SF-04134</t>
  </si>
  <si>
    <t>SF-04136</t>
  </si>
  <si>
    <t>SF-04137</t>
  </si>
  <si>
    <t>SF-04138</t>
  </si>
  <si>
    <t>SF-04139</t>
  </si>
  <si>
    <t>SF-04140</t>
  </si>
  <si>
    <t>SF-04141</t>
  </si>
  <si>
    <t>SF-04142</t>
  </si>
  <si>
    <t>SF-04143</t>
  </si>
  <si>
    <t>SF-04144</t>
  </si>
  <si>
    <t>SF-04145</t>
  </si>
  <si>
    <t>SF-04146</t>
  </si>
  <si>
    <t>SF-04147</t>
  </si>
  <si>
    <t>SF-04148</t>
  </si>
  <si>
    <t>SF-04149</t>
  </si>
  <si>
    <t>SF-04150</t>
  </si>
  <si>
    <t>SF-04151</t>
  </si>
  <si>
    <t>SF-04152</t>
  </si>
  <si>
    <t>SF-04153</t>
  </si>
  <si>
    <t>SF-04154</t>
  </si>
  <si>
    <t>SF-04155</t>
  </si>
  <si>
    <t>SF-04156</t>
  </si>
  <si>
    <t>SF-04157</t>
  </si>
  <si>
    <t>SF-04158</t>
  </si>
  <si>
    <t>SF-04159</t>
  </si>
  <si>
    <t>SF-04160</t>
  </si>
  <si>
    <t>SF-04161</t>
  </si>
  <si>
    <t>SF-04162</t>
  </si>
  <si>
    <t>SF-04163</t>
  </si>
  <si>
    <t>SF-04164</t>
  </si>
  <si>
    <t>SF-04165</t>
  </si>
  <si>
    <t>SF-04166</t>
  </si>
  <si>
    <t>SF-04167</t>
  </si>
  <si>
    <t>SF-04168</t>
  </si>
  <si>
    <t>SF-04169</t>
  </si>
  <si>
    <t>SF-04170</t>
  </si>
  <si>
    <t>SF-04171</t>
  </si>
  <si>
    <t>SF-04172</t>
  </si>
  <si>
    <t>SF-04173</t>
  </si>
  <si>
    <t>SF-04174</t>
  </si>
  <si>
    <t>SF-04175</t>
  </si>
  <si>
    <t>SF-04176</t>
  </si>
  <si>
    <t>SF-04177</t>
  </si>
  <si>
    <t>SF-04178</t>
  </si>
  <si>
    <t>SF-04179</t>
  </si>
  <si>
    <t>SF-04180</t>
  </si>
  <si>
    <t>SF-04181</t>
  </si>
  <si>
    <t>SF-04182</t>
  </si>
  <si>
    <t>SF-04183</t>
  </si>
  <si>
    <t>SF-04184</t>
  </si>
  <si>
    <t>SF-04185</t>
  </si>
  <si>
    <t>SF-04186</t>
  </si>
  <si>
    <t>SF-04187</t>
  </si>
  <si>
    <t>SF-04188</t>
  </si>
  <si>
    <t>SF-04189</t>
  </si>
  <si>
    <t>SF-04190</t>
  </si>
  <si>
    <t>SF-04191</t>
  </si>
  <si>
    <t>SF-04192</t>
  </si>
  <si>
    <t>SF-04193</t>
  </si>
  <si>
    <t>SF-04202</t>
  </si>
  <si>
    <t>SF-04203</t>
  </si>
  <si>
    <t>Forro de alumínio sistema linear múltiplo liso com bordas dobradas em ângulo reto com flush em "V" largura 8 cm</t>
  </si>
  <si>
    <t>Pini 21.104.000040.MAT</t>
  </si>
  <si>
    <t>EMOP 15.003.0397-0</t>
  </si>
  <si>
    <t>Emulsão asfáltica elastomérica para uso em impermeabilização</t>
  </si>
  <si>
    <t>Pini 10.102.000030.MAT</t>
  </si>
  <si>
    <t>SIURB-INFRA 51643</t>
  </si>
  <si>
    <t>ELETRODUTO DE AÇO GALVANIZADO A FOGO TIPO MÉDIO ROSCA NBR 8133 - ESP. 0,90MM - 1 1/4"</t>
  </si>
  <si>
    <t>ELETRODUTO DE AÇO GALVANIZADO A FOGO TIPO MÉDIO ROSCA NBR 8133 - ESP. 0,90MM - 1 1/2"</t>
  </si>
  <si>
    <t>ELETRODUTO DE AÇO GALVANIZADO A FOGO TIPO MÉDIO ROSCA NBR 8133 - ESP. 0,90MM - 2"</t>
  </si>
  <si>
    <t>SIURB-INFRA 51644</t>
  </si>
  <si>
    <t>SIURB-INFRA 51645</t>
  </si>
  <si>
    <t>ELETRODUTO DE AÇO GALVANIZADO A FOGO TIPO MÉDIO ROSCA NBR 8133 - ESP. 1,20MM - 2 1/2"</t>
  </si>
  <si>
    <t>SIURB-INFRA 51646</t>
  </si>
  <si>
    <t>SIURB-INFRA 51647</t>
  </si>
  <si>
    <t>ELETRODUTO DE AÇO GALVANIZADO A FOGO TIPO SEMI-PESADO/MÉDIO ROSCA NBR 8133 - ESP. 1,50MM - 3"</t>
  </si>
  <si>
    <t>ELETRODUTO DE AÇO GALVANIZADO A FOGO TIPO SEMI-PESADO/MÉDIO ROSCA NBR 8133 - ESP. 1,50MM - 4"</t>
  </si>
  <si>
    <t>SIURB-INFRA 51649</t>
  </si>
  <si>
    <t>SBC 078051</t>
  </si>
  <si>
    <t>CARTUCHO EM PO PARA SOLDA EXOTERMICA 90/115/150/250</t>
  </si>
  <si>
    <t>MOLDE CADINHO SOLDA EXOTERMICA Cch 35mm</t>
  </si>
  <si>
    <t>PALITO IGNITOR PARA SOLDA EXOTERMICA</t>
  </si>
  <si>
    <t>FORRO COLMEIA 625x1250mm B15 REFAX</t>
  </si>
  <si>
    <t>MANTA TERMO ACUSTICA 1 FACE TERMOFOIL</t>
  </si>
  <si>
    <t>SBC 120411</t>
  </si>
  <si>
    <t>Data: MMM de 2023</t>
  </si>
  <si>
    <t>Serviços de tratamento químico e análise dos condensados e das águas dos sistemas de climatização</t>
  </si>
  <si>
    <t>Rebobinamento de motor mono/trifásico até 5 kW (inclusive)</t>
  </si>
  <si>
    <t>Rebobinamento de motor trifásico de 5 kW (exclusive) até 10 kW (inclusive)</t>
  </si>
  <si>
    <t>Rebobinamento de motor trifásico de 14,9 kW</t>
  </si>
  <si>
    <t>Rebobinamento de motor trifásico de 22 kW</t>
  </si>
  <si>
    <t>Rebobinamento de motor trifásico de 30 kW</t>
  </si>
  <si>
    <t>Rebobinamento de motor trifásico de 45 kW</t>
  </si>
  <si>
    <t>Rebobinamento de motor trifásico de 75 kW</t>
  </si>
  <si>
    <t>Rebobinamento de motor trifásico de 150 kW</t>
  </si>
  <si>
    <t>Revisão completa (overhaul) de bomba hidráulica referente a conjunto motobomba com potência até 10 kW (inclusive)</t>
  </si>
  <si>
    <t>Revisão completa (overhaul) de bomba hidráulica referente a conjunto motobomba com potência de 14,9 kW</t>
  </si>
  <si>
    <t>Revisão completa (overhaul) de bomba hidráulica referente a conjunto motobomba com potência de 22 kW</t>
  </si>
  <si>
    <t>Revisão completa (overhaul) de bomba hidráulica referente a conjunto motobomba com potência de 30 kW</t>
  </si>
  <si>
    <t>Revisão completa (overhaul) de bomba hidráulica referente a conjunto motobomba com potência de 45 kW</t>
  </si>
  <si>
    <t>Revisão completa (overhaul) de bomba hidráulica referente a conjunto motobomba com potência de 75 kW</t>
  </si>
  <si>
    <t>Revisão completa (overhaul) de bomba hidráulica referente a conjunto motobomba com potência de 150 kW</t>
  </si>
  <si>
    <t>Remanufatura completa de Compressor Parafuso Semi-Hermético modelo Carlyle 06 NA2250W7NC-A00 ou equivalente, R-134A</t>
  </si>
  <si>
    <t>Remanufatura completa de Compressor Parafuso Semi-Hermético modelo Carlyle 06 NA2209W7NC-A00 ou equivalente, R-134A</t>
  </si>
  <si>
    <t>Remanufatura completa de Compressor Parafuso Hermético 50 TRs modelo Trane CHHN050DKA0N057A ou equivalente, R-22</t>
  </si>
  <si>
    <t>Remanufatura completa de Compressor Alternativo modelo York ZB4K1 B46 ou equivalente, R-22</t>
  </si>
  <si>
    <t>Contratação anual de laudos técnicos dos fabricantes, seus representantes autorizados ou empresa especializada versando sobre o estado de operação e manutenção de todos os chillers centrífugos e a ar do Complexo Arquitetônico do Senado Federal</t>
  </si>
  <si>
    <t>Contratação anual de laudos técnicos de laboratórios qualificados versando sobre a qualidade dos óleos dos compressores de todos os chillers centrífugos e a ar do Complexo Arquitetônico do Senado Federal</t>
  </si>
  <si>
    <t>Projeto ou acompanhamento realizado por engenheiro de segurança do trabalho com carga horária de vinte horas</t>
  </si>
  <si>
    <t>Compressor Hermético Rotativo próprio para R-22 de Capacidade de até 12.000 BTU/h (inclusive)</t>
  </si>
  <si>
    <t>Compressor Hermético Rotativo próprio para R-22 de Capacidade de 12.000 BTU/h (exclusive) até 18.000 BTU/h (inclusive)</t>
  </si>
  <si>
    <t>Compressor Hermético Rotativo próprio para R-22 de Capacidade de 18.000 BTU/h (exclusive) até 24.000 BTU/h (inclusive)</t>
  </si>
  <si>
    <t>Compressor Hermético Rotativo próprio para R-22 de Capacidade de 24.000 BTU/h (exclusive) até 36.000 BTU/h (inclusive)</t>
  </si>
  <si>
    <t>Compressor Hermético Rotativo próprio para R-22 de Capacidade de 36.000 BTU/h (exclusive) até 48.000 BTU/h (inclusive)</t>
  </si>
  <si>
    <t>Compressor Hermético Rotativo próprio para R-22 de Capacidade de 48.000 BTU/h (exclusive) até 60.000 BTU/h (inclusive)</t>
  </si>
  <si>
    <t>Compressor Hermético Rotativo próprio para R-410A de Capacidade de até 12.000 BTU/h (inclusive)</t>
  </si>
  <si>
    <t>Compressor Hermético Rotativo próprio para R-410A de Capacidade de 12.000 BTU/h (exclusive) até 18.000 BTU/h (inclusive)</t>
  </si>
  <si>
    <t>Compressor Hermético Rotativo próprio para R-410A de Capacidade de 18.000 BTU/h (exclusive) até 24.000 BTU/h (inclusive)</t>
  </si>
  <si>
    <t>Compressor Hermético Rotativo próprio para R-410A de Capacidade de 24.000 BTU/h (exclusive) até 36.000 BTU/h (inclusive)</t>
  </si>
  <si>
    <t>Compressor Hermético Rotativo próprio para R-410A de Capacidade de 36.000 BTU/h (exclusive) até 48.000 BTU/h (inclusive)</t>
  </si>
  <si>
    <t>Compressor Hermético Rotativo próprio para R-410A de Capacidade de 48.000 BTU/h (exclusive) até 60.000 BTU/h (inclusive)</t>
  </si>
  <si>
    <t>Compressor Swing próprio para R-410A de Capacidade de 30.000 BTU/h (inclusive) até 31.000 BTU/h (inclusive), modelo Swing DC DAIKIN</t>
  </si>
  <si>
    <t>Compressor Hermético Rotativo próprio para R-32 de Capacidade de até 12.000 BTU/h (inclusive)</t>
  </si>
  <si>
    <t>Compressor Hermético Rotativo próprio para R-32 de Capacidade de 12.000 BTU/h (exclusive) até 18.000 BTU/h (inclusive)</t>
  </si>
  <si>
    <t>Compressor EcoSwing próprio para R-32 de Capacidade 12.000 BTU/h, modelo EcoSwing DC DAIKIN</t>
  </si>
  <si>
    <t>Compressor EcoSwing próprio para R-32 de Capacidade 18.000 BTU/h, modelo EcoSwing DC DAIKIN</t>
  </si>
  <si>
    <t>Compressor EcoSwing próprio para R-32 de Capacidade 24.000 BTU/h, modelo EcoSwing DC DAIKIN</t>
  </si>
  <si>
    <t>Compressor Scroll próprio para R-22/R-407C de Capacidade de até 3 TR (inclusive)</t>
  </si>
  <si>
    <t>Compressor Scroll próprio para R-22/R-407C de Capacidade de 3 TR (exclusive) até 5 TR (inclusive)</t>
  </si>
  <si>
    <t>Compressor Scroll próprio para R-22/R-407C de Capacidade de 5 TR (exclusive) até 7,5 TR (inclusive)</t>
  </si>
  <si>
    <t>Compressor Scroll próprio para R-22/R-407C de Capacidade de 7,5 TR (exclusive) até 10 TR (inclusive)</t>
  </si>
  <si>
    <t>Compressor Scroll próprio para R-22/R-407C de Capacidade de 10 TR (exclusive) até 12,5 TR (inclusive)</t>
  </si>
  <si>
    <t>Compressor Scroll próprio para R-22/R-407C de Capacidade de 12,5 TR (exclusive) até 15 TR (inclusive)</t>
  </si>
  <si>
    <t>Compressor Scroll próprio para R-22/R-407C de Capacidade de 15 TR (exclusive) até 20 TR (inclusive)</t>
  </si>
  <si>
    <t>Compressor Scroll próprio para R-22 de Capacidade 10 TR, modelo Trane CSHA 100X, 3F/380V/60Hz, para chiller Trane CGAD040-HT</t>
  </si>
  <si>
    <t>Compressor Scroll próprio para R-22 de Capacidade 15 TR, modelo Trane CSHA 150X, 3F/380V/60Hz, para chiller Trane CGAD060-HT(4T)</t>
  </si>
  <si>
    <t>Compressor Scroll próprio para R-22 de Capacidade 15,4 TR, modelo Danfoss Scroll Performer SM185S9C, 3F/380V/60Hz, para chiller Carrier 30GSP080386S</t>
  </si>
  <si>
    <t>Compressor Scroll próprio para R-407C de Capacidade 3 TR, modelo Copeland ZR36K3-TFD-522 ou equivalente</t>
  </si>
  <si>
    <t>Compressor Scroll próprio para R-407C de Capacidade 20 TR, modelo Danfoss SY240A9CB ou Copeland ZR250KC-TE7-522 ou equivalente</t>
  </si>
  <si>
    <t>Compressor Scroll próprio para R-410A de Capacidade 6,9 TR, modelo HLJ083T9LC,  para split Trane Oasis TDXU 15</t>
  </si>
  <si>
    <t>Compressor Scroll próprio para R-410A de Capacidade 8,8 TR, modelo DCJ106T9LC, para split Trane Oasis TDXU 10</t>
  </si>
  <si>
    <t>Compressor Scroll próprio para R-410A de Capacidade de até 3 TR (inclusive)</t>
  </si>
  <si>
    <t>Compressor Scroll próprio para R-410A de Capacidade de 3 TR (exclusive) até 5 TR (inclusive)</t>
  </si>
  <si>
    <t>Compressor Scroll próprio para R-410A de Capacidade 52.900 BTU/h, modelo Mitsubishi ANB33FDMMT ou equivalente</t>
  </si>
  <si>
    <t>Compressor Alternativo próprio para R-22 modelo York ZB4K1 B46 ou equivalente, para chiller York YEAZ33BP3-46PA</t>
  </si>
  <si>
    <t>Compressor Alternativo próprio para R-22 de Capacidade 120.000 BTU/h, trifásico, modelo Trane CRHL 100KA ou equivalente</t>
  </si>
  <si>
    <t>Compressor Parafuso Semi-Hermético próprio para R-134A modelo Carlyle 06 NA2250W7NC-A00 ou equivalente, para chiller Carrier 30GXE227.386S</t>
  </si>
  <si>
    <t>Compressor Parafuso Semi-Hermético próprio para R-134A modelo Carlyle 06 NA2209W7NC-A00 ou equivalente, para chiller Carrier 30GXE227.386S</t>
  </si>
  <si>
    <t>Compressor Parafuso Semi-Hermético próprio para R-22 de Capacidade 50 TR, modelo Trane CHHN050DKA0N057A ou equivalente, para chiller Trane RTAA100DYB1AA0002</t>
  </si>
  <si>
    <t>Exaustor axial com vazão máxima de 340 m3/h</t>
  </si>
  <si>
    <t>Exaustor axial em linha com vazão máxima de 520 m3/h</t>
  </si>
  <si>
    <t>Exaustor centrífugo em linha com vazão máxima de 865 m3/h</t>
  </si>
  <si>
    <t>Exaustor centrífugo em linha com vazão máxima de 1350 m3/h</t>
  </si>
  <si>
    <t>Exaustor axial trifásico com vazão máxima 7.800 m3/h</t>
  </si>
  <si>
    <t>Ventilador axial 400 mm, 4 polos, monofásico, com grade</t>
  </si>
  <si>
    <t>Difusor de ar quadrado 248x248 mm</t>
  </si>
  <si>
    <t>Difusor de ar quadrado 304x304 mm</t>
  </si>
  <si>
    <t>Difusor de ar quadrado com caixa pleno AK6 304x304 mm</t>
  </si>
  <si>
    <t>Difusor de ar quadrado com caixa pleno AK6 360x360 mm</t>
  </si>
  <si>
    <t>Grelha para retorno quadrada 225x225 mm</t>
  </si>
  <si>
    <t>Grelha para retorno retangular 325x125 mm</t>
  </si>
  <si>
    <t>Grelha para retorno para portas, divisórias e paredes 1225x525 mm</t>
  </si>
  <si>
    <t>Placa eletrônica Trane Starter Module 6400-1122-04 X13650741-12</t>
  </si>
  <si>
    <t>Placa eletrônica Trane UCP3 Dual Binary Input 6400-1104-03 X13650728-05</t>
  </si>
  <si>
    <t>Placa eletrônica Trane UCP3 Quad Relay Output 6400-1126-03 X13650806-04</t>
  </si>
  <si>
    <t>Placa eletrônica Trane UCP3 Triple Winding Temp Input X13650921-03</t>
  </si>
  <si>
    <t>Módulo Trane de Interface TCI-4 - COMM4 Trane MOD01394</t>
  </si>
  <si>
    <t>Módulo Trane COMM 4 Interface X13650844-04</t>
  </si>
  <si>
    <t>Módulo supervisório e de interface IHM Trane Dynaview, Part nº MOD02092</t>
  </si>
  <si>
    <t>Tela touch screen Trane 4,756" para MOD02092, Part nº SRN01001</t>
  </si>
  <si>
    <t>Placa eletrônica de suprimento de força para placas Trane UCP3, X13650737-07</t>
  </si>
  <si>
    <t>Placa eletrônica de suprimento de força para TRANE CVGF1000, Part nº PWR00155</t>
  </si>
  <si>
    <t>Módulo Trane Main Card para chillers Trane modelo CGAD040-4T série BR1198C0007 e Trane modelo CGAD060-4T série BR0999C0001</t>
  </si>
  <si>
    <t>Módulo Trane Auxiliary Card para chillers Trane modelo CGAD040-4T série BR1198C0007 e Trane modelo CGAD060-4T série BR0999C0001</t>
  </si>
  <si>
    <t>Placa eletrônica de suprimento de força para placas eletrônicas Trane para chillers Trane modelo CGAD040-4T série BR1198C0007 e Trane modelo CGAD060-4T série BR0999C0001</t>
  </si>
  <si>
    <t>Módulo Trane CPM – Unit Regulation modelo MOD01424 para chiller Trane RTAA</t>
  </si>
  <si>
    <t>Módulo Trane MSCP – Compressor Regulation modelo MOD01425 para chiller Trane RTAA</t>
  </si>
  <si>
    <t>Módulo Trane EXV – Eletronic Expansion Valve Regulation modelo MOD01562 para chiller Trane RTAA</t>
  </si>
  <si>
    <t>Módulo Trane CSR – External Communication Link and Chiller Water Reset modelo MOD01422 para chiller Trane RTAA</t>
  </si>
  <si>
    <t>Placa eletrônica de suprimento de força para placas eletrônicas Trane para chiller Trane RTAA</t>
  </si>
  <si>
    <t>Módulo Trane de Interface Adaptive Control MOD00942</t>
  </si>
  <si>
    <t>Placa Carrier PD4</t>
  </si>
  <si>
    <t>Placa Carrier EXV</t>
  </si>
  <si>
    <t>Placa de Supervisão e Comunicação Carrier CLOCK/CCN</t>
  </si>
  <si>
    <t>Placa Carrier 4xDO do ventilador</t>
  </si>
  <si>
    <t>Placa Eletrônica de Supervisão Carrier NRCP/NRCP2</t>
  </si>
  <si>
    <t>Placa Carrier SCPM de proteção do compressor</t>
  </si>
  <si>
    <t>Placa eletrônica de suprimento de força para placas eletrônicas Carrier do chiller 30GX</t>
  </si>
  <si>
    <t>Placa eletrônica de suprimento de força para placas eletrônicas Carrier do chiller 30GS</t>
  </si>
  <si>
    <t>Placa Eletrônica York Microprocessor Board do chiller York YEAZ</t>
  </si>
  <si>
    <t>Placa Eletrônica York Relay Output Board do chiller York YEAZ</t>
  </si>
  <si>
    <t>Placa eletrônica York Power Supply Board do chiller York YEAZ</t>
  </si>
  <si>
    <t>Chave de fluxo “flow switch” para rede de água gelada ou condensada</t>
  </si>
  <si>
    <t>Sensor de temperatura para água modelo Carrier HH79NZ047</t>
  </si>
  <si>
    <t>Sensor de temperatura para módulo Trane Dynaview, Part nº SEN02133</t>
  </si>
  <si>
    <t>Sensor de água gelada modelo Trane X1354070103 para chiller centrífugo</t>
  </si>
  <si>
    <t>Sensor de água gelada para chiller modelo Trane X13540555002 (SEN0006E)</t>
  </si>
  <si>
    <t>Sensor de temperatura (termistor) modelo Trane SEN00306 para chiller Trane RTAA</t>
  </si>
  <si>
    <t>Sensor de temperatura de condensação modelo Trane SEN00296 para chiller Trane RTAA</t>
  </si>
  <si>
    <t>Sensor de temperatura de evaporação modelo Trane SEN00951 para chiller Trane RTAA</t>
  </si>
  <si>
    <t>Sensor termistor para água para chiller</t>
  </si>
  <si>
    <t>Sensor de temperatura de óleo modelo Trane SEN00204 para chiller Trane RTAA</t>
  </si>
  <si>
    <t>Sensor transdutor de pressão, lado baixa pressão, modelo Carrier OP--12DA-040, para chiller Carrier</t>
  </si>
  <si>
    <t>Sensor transdutor de pressão, lado alta pressão, modelo Carrier OP--12DA-039, para chiller Carrier</t>
  </si>
  <si>
    <t>Transdutor de alta pressão modelo Trane SWT02242 (X1321021001)</t>
  </si>
  <si>
    <t>Transdutor de pressão eletrônico de alta</t>
  </si>
  <si>
    <t>Transdutor de pressão eletrônico de baixa</t>
  </si>
  <si>
    <t>Pressostato cartucho/rabicho de alta</t>
  </si>
  <si>
    <t>Pressostato cartucho/rabicho de baixa</t>
  </si>
  <si>
    <t>Pressostato de baixa pressão modelo Trane SWT02565 para chiller Trane RTAA</t>
  </si>
  <si>
    <t>Chave de nível de óleo modelo Carrier HR-12BA-011-ee</t>
  </si>
  <si>
    <t>Filtro de óleo Modelo Trane FLR01917 para chiller centrífugo Trane CVGF1000</t>
  </si>
  <si>
    <t>Elemento filtrante de óleo Modelo Trane FLR08720 para chiller centrífugo Trane CVGF1000</t>
  </si>
  <si>
    <t>Filtro de óleo para chiller a ar Carrier 30GXE227.386S com capacidade de 213,3 TR</t>
  </si>
  <si>
    <t>Elemento filtrante de óleo Modelo Carrier 06NA660028 para chiller a ar Carrier 30GXE227.386S com capacidade de 213,3 TR</t>
  </si>
  <si>
    <t>Filtro de óleo Modelo Trane FLR01353 para chiller a ar Trane RTAA100DYB1AA0002 com capacidade de 100 TR</t>
  </si>
  <si>
    <t>Filtro de óleo para chiller a ar Carrier 30GSP080386S com capacidade de 80 TR</t>
  </si>
  <si>
    <t>Filtro de óleo para chiller a ar Trane CGAD060-HT(4T) com capacidade de 60 TR</t>
  </si>
  <si>
    <t>Filtro de óleo para chiller a ar York YEAZ33BP3-46PA com capacidade de 50 TR</t>
  </si>
  <si>
    <t>Filtro de óleo para chiller a ar Trane CGAD040-HT com capacidade de 40 TR</t>
  </si>
  <si>
    <t>Filtro secador para linhas de refrigerante de chiller</t>
  </si>
  <si>
    <t>Núcleo para filtro secador para linhas de refrigerante de chiller com sistema HCFC</t>
  </si>
  <si>
    <t>Núcleo para filtro secador para linhas de refrigerante de chiller com sistema HFC</t>
  </si>
  <si>
    <t>Separador de óleo para chiller a ar Trane RTAA100DYB1AA0002 com capacidade de 100 TR</t>
  </si>
  <si>
    <t>Válvula de Expansão EXV modelo Trane VAL08030 para chiller Trane RTAA</t>
  </si>
  <si>
    <t>Válvula de Expansão EXV para chiller a ar Carrier 30GXE227.386S com capacidade de 213,3 TR</t>
  </si>
  <si>
    <t>Bobina de solenoide modelo Trane COL04723 ou equivalente para chiller Trane RTAA</t>
  </si>
  <si>
    <t>Válvula solenoide modelo Trane VAL02843 ou equivalente para chiller Trane RTAA</t>
  </si>
  <si>
    <t>Manômetro conexão 1/2" NPT ou 1/2" BSP, diâmetro 100 mm, classe B de exatidão ou superior</t>
  </si>
  <si>
    <t>Manovacuômetro conexão 1/2" NPT ou 1/2" BSP, diâmetro 100 mm, classe B de exatidão ou superior</t>
  </si>
  <si>
    <t>Termômetro Capela conexão 1/2" NPT ou 1/2" BSP, Escala 0 a 50°C, Líquido Vermelho, Haste Reta 50 mm</t>
  </si>
  <si>
    <t>Resistência de aquecimento de Carter modelo Trane ELM01936 para chiller centrífugo Trane modelo CVGF1000DL0C64115101B2B1C2C49010400E3NN0B00T0 série G08C00202</t>
  </si>
  <si>
    <t>Junta de expansão de borracha  EPDM, diâmetro nominal de 1 1/2"</t>
  </si>
  <si>
    <t>Junta de expansão de borracha  EPDM, diâmetro nominal de 2"</t>
  </si>
  <si>
    <t>Junta de expansão de borracha  EPDM, diâmetro nominal de 2 1/2"</t>
  </si>
  <si>
    <t>Junta de expansão de borracha  EPDM, diâmetro nominal de 3"</t>
  </si>
  <si>
    <t>Junta de expansão de borracha  EPDM, diâmetro nominal de 4"</t>
  </si>
  <si>
    <t>Junta de expansão de borracha  EPDM, diâmetro nominal de 5"</t>
  </si>
  <si>
    <t>Junta de expansão de borracha  EPDM, diâmetro nominal de 6"</t>
  </si>
  <si>
    <t>Junta de expansão de borracha  EPDM, diâmetro nominal de 8"</t>
  </si>
  <si>
    <t>Junta de expansão de borracha  EPDM, diâmetro nominal de 10"</t>
  </si>
  <si>
    <t>Junta de expansão de borracha  EPDM, diâmetro nominal de 12"</t>
  </si>
  <si>
    <t>Atuador de Damper convencional (Non Fail-Safe) para controle do tipo ON/OFF e Floating com 20Nm de força</t>
  </si>
  <si>
    <t>Soft starter Cutler-Hammer S811V72N3S ou equivalente, para chiller centrífugo Trane modelo CVGF1000DL0C64115101B2B1C2C49010400E3NN0B00T0 série G08C00202</t>
  </si>
  <si>
    <t>Conjunto de tampas (2) para condensadora de chiller centrífugo Trane modelo CVGF1000DL0C64115101B2B1C2C49010400E3NN0B00T0 série G08C00202</t>
  </si>
  <si>
    <t>Hélice para chiller a ar</t>
  </si>
  <si>
    <t>Motobomba centrífuga monoestágio de eixo horizontal em sistema monobloco 12,5 CV, trifásica, motor 4 polos</t>
  </si>
  <si>
    <t>Motobomba centrífuga monoestágio de eixo horizontal em sistema monobloco 5 CV, trifásica, motor 4 polos</t>
  </si>
  <si>
    <t>Motobomba centrífuga monoestágio de eixo horizontal 12,5 CV, trifásica, motor 4 polos</t>
  </si>
  <si>
    <t>Motobomba centrífuga monoestágio de eixo horizontal 40 CV, trifásica, motor 4 polos</t>
  </si>
  <si>
    <t>Motobomba centrífuga monoestágio de eixo horizontal 60 CV, trifásica, motor 4 polos</t>
  </si>
  <si>
    <t>Motobomba centrífuga monoestágio de eixo horizontal 100 CV, trifásica, motor 4 polos</t>
  </si>
  <si>
    <t>Motobomba centrífuga monoestágio de eixo horizontal 200 CV, trifásica, motor 4 polos</t>
  </si>
  <si>
    <t>Motobomba centrífuga monoestágio de eixo horizontal 60 CV, trifásica, motor 6 polos</t>
  </si>
  <si>
    <t>Motobomba centrífuga monoestágio de eixo horizontal 7,5 CV, trifásica, motor 4 polos</t>
  </si>
  <si>
    <t>Motobomba centrífuga monoestágio de eixo horizontal 5 CV, trifásica, motor 4 polos</t>
  </si>
  <si>
    <t>Ar-condicionado do tipo janela com capacidade nominal mínima de 10.000 BTU/h</t>
  </si>
  <si>
    <t>Ar-condicionado do tipo janela com capacidade nominal mínima de 18.000 BTU/h</t>
  </si>
  <si>
    <t>Ar-condicionado do tipo janela com capacidade nominal mínima de 27.000 BTU/h</t>
  </si>
  <si>
    <t>Ar-condicionado do tipo split hi-wall inverter com capacidade nominal mínima de 12.000 BTU/h</t>
  </si>
  <si>
    <t>Ar-condicionado do tipo split hi-wall inverter com capacidade nominal mínima de 18.000 BTU/h</t>
  </si>
  <si>
    <t>Ar-condicionado do tipo split hi-wall inverter com capacidade nominal mínima de 22.000 BTU/h</t>
  </si>
  <si>
    <t>Ar-condicionado do tipo split dutado com capacidade nominal mínima de 24.000 BTU/h</t>
  </si>
  <si>
    <t>Ar-condicionado do tipo split dutado com capacidade nominal mínima de 58.000 BTU/h</t>
  </si>
  <si>
    <t>Ar-condicionado do tipo split dutado inverter com capacidade nominal mínima de 30.000 BTU/h</t>
  </si>
  <si>
    <t>Ar-condicionado do tipo split piso-teto inverter com capacidade nominal mínima de 30.000BTU/h</t>
  </si>
  <si>
    <t>Ar-condicionado do tipo split piso-teto inverter com capacidade nominal entre 35.000BTU/h (inclusive) e 46.000BTU/h (inclusive)</t>
  </si>
  <si>
    <t>Ar-condicionado do tipo split piso-teto inverter com capacidade nominal mínima de 54.000BTU/h</t>
  </si>
  <si>
    <t>Ar-condicionado do tipo fancolete hidrônico hi-wall com capacidade nominal mínima de 1,3 TR</t>
  </si>
  <si>
    <t>Ar-condicionado do tipo fancolete hidrônico dutado com capacidade nominal mínima de 0,58 TR</t>
  </si>
  <si>
    <t>Ar-condicionado do tipo fancolete hidrônico dutado com capacidade nominal mínima de 1,2 TR</t>
  </si>
  <si>
    <t>Ar-condicionado do tipo fancolete hidrônico dutado com capacidade nominal mínima de 1,5 TR</t>
  </si>
  <si>
    <t>Ar-condicionado do tipo fancolete hidrônico dutado com capacidade nominal mínima de 2,3 TR</t>
  </si>
  <si>
    <t>Ar-condicionado do tipo fancolete hidrônico dutado com capacidade nominal mínima de 2,5 TR</t>
  </si>
  <si>
    <t>Ar-condicionado do tipo fancolete hidrônico dutado com capacidade nominal mínima de 4,5 TR</t>
  </si>
  <si>
    <t>Ar-condicionado do tipo fancolete hidrônico cassete com capacidade nominal mínima de 2,6 TR</t>
  </si>
  <si>
    <t>Ar-condicionado do tipo fancolete hidrônico piso-teto com capacidade nominal entre 12.000BTU/h (inclusive) e 20.000BTU/h (inclusive)</t>
  </si>
  <si>
    <t>Ar-condicionado do tipo fancolete hidrônico piso-teto com capacidade nominal entre 24.000BTU/h (inclusive) e 30.000BTU/h (inclusive)</t>
  </si>
  <si>
    <t>Ar-condicionado do tipo fancolete hidrônico piso-teto com capacidade nominal entre 36.000BTU/h (inclusive) e 44.000BTU/h (inclusive)</t>
  </si>
  <si>
    <t>Ar-condicionado do tipo fancolete hidrônico piso-teto com capacidade nominal entre 48.000BTU/h (inclusive) e 55.000BTU/h (inclusive)</t>
  </si>
  <si>
    <t>Ar-condicionado do tipo self-contained wall-mounted modelo Carrier 50BWF36</t>
  </si>
  <si>
    <t>Controle remoto para fancolete/split, com ou sem fio</t>
  </si>
  <si>
    <t>Motor elétrico com eixo duplo, potência de 1/40 a 1/2 CV</t>
  </si>
  <si>
    <t>Motor elétrico com eixo simples, potência de 1/40 a 1/2 CV</t>
  </si>
  <si>
    <t>Placa eletrônica de controle de equipamento split monofásico</t>
  </si>
  <si>
    <t>Placa eletrônica de controle de equipamento fancolete monofásico</t>
  </si>
  <si>
    <t>Placa eletrônica de controle de equipamento split trifásico</t>
  </si>
  <si>
    <t>Placa eletrônica de controle de equipamento split monofásico com compressor inverter</t>
  </si>
  <si>
    <t>Bomba de condensado para aparelho tipo cassete</t>
  </si>
  <si>
    <t>Filtro secador para aparelhos de capacidade de refrigeração de 2,5 TR (inclusive) até 5 TR (inclusive)</t>
  </si>
  <si>
    <t>Filtro secador para aparelhos de capacidade de refrigeração de 5 TR (exclusive) até 7,5 TR (inclusive)</t>
  </si>
  <si>
    <t>Filtro secador para aparelhos de capacidade de refrigeração de 7,5 TR (exclusive) até 10 TR (inclusive)</t>
  </si>
  <si>
    <t>Filtro secador para aparelhos de capacidade de refrigeração de 10 TR (exclusive) até 12,5 TR (inclusive)</t>
  </si>
  <si>
    <t>Filtro secador para aparelhos de capacidade de refrigeração de 12,5 TR (exclusive) até 15 TR (inclusive)</t>
  </si>
  <si>
    <t>Filtro secador para aparelhos de capacidade de refrigeração de 15 TR (exclusive) até 17,5 TR (inclusive)</t>
  </si>
  <si>
    <t>Filtro secador para aparelhos de capacidade de refrigeração de 17,5 TR (exclusive) até 20 TR (inclusive)</t>
  </si>
  <si>
    <t>Filtro secador para aparelhos de capacidade de refrigeração de 20 TR (exclusive) até 25 TR (inclusive)</t>
  </si>
  <si>
    <t>Filtro secador para aparelhos de capacidade de refrigeração de 25 TR (exclusive) até 30 TR (inclusive)</t>
  </si>
  <si>
    <t>Amortecedor de borracha (coxim) aparafusável para unidade condensadora de aparelho split</t>
  </si>
  <si>
    <t>Amortecedor de borracha (coxim) aparafusável para fan-coil ou self-contained, com carga máxima suportada por amortecedor de 150 kg</t>
  </si>
  <si>
    <t>Amortecedor de borracha (coxim) aparafusável para fan-coil ou self-contained, com carga máxima suportada por amortecedor de 240 kg</t>
  </si>
  <si>
    <t>Placa de PVC de espessura 10mm, dimensões: 0,6 x 1,2 m, cor branca</t>
  </si>
  <si>
    <t>Mangueira emborrachada 3/4" para uso para condução de água gelada sob pressão (SAE 100 R1)</t>
  </si>
  <si>
    <t>Válvula de controle 3 vias, controle on/off, 3/4",  acompanhada de atuador desacoplável compatível</t>
  </si>
  <si>
    <t>Válvula de controle 3 vias, controle proporcional, 1",  acompanhada de atuador desacoplável compatível</t>
  </si>
  <si>
    <t>Válvula de controle 3 vias, controle proporcional, 1 1/4",  acompanhada de atuador desacoplável compatível</t>
  </si>
  <si>
    <t>Válvula de controle 3 vias, controle proporcional, 1 1/2",  acompanhada de atuador desacoplável compatível</t>
  </si>
  <si>
    <t>Válvula de controle 3 vias, controle proporcional, 2",  acompanhada de atuador desacoplável compatível</t>
  </si>
  <si>
    <t>Válvula de balanceamento e controle (PIBCV) 2 vias, controle on-off, 3/4"</t>
  </si>
  <si>
    <t>Válvula de balanceamento e controle (PIBCV) 2 vias, controle on-off, 1"</t>
  </si>
  <si>
    <t>Atuador para controle on/off para válvulas de diâmetro nominal de 1/2" a 1"</t>
  </si>
  <si>
    <t>Válvula de balanceamento e controle (PIBCV) 2 vias, controle proporcional, 1/2"</t>
  </si>
  <si>
    <t>Válvula de balanceamento e controle (PIBCV) 2 vias, controle proporcional, 3/4"</t>
  </si>
  <si>
    <t>Válvula de balanceamento e controle (PIBCV) 2 vias, controle proporcional, 1"</t>
  </si>
  <si>
    <t>Válvula de balanceamento e controle (PIBCV) 2 vias, controle proporcional, 1 1/4"</t>
  </si>
  <si>
    <t>Atuador para controle proporcional para válvulas de diâmetro nominal de 1/2" a 1 1/4"</t>
  </si>
  <si>
    <t>Válvula de balanceamento e controle (PIBCV) 2 vias, controle proporcional, 1 1/2"</t>
  </si>
  <si>
    <t>Válvula de balanceamento e controle (PIBCV) 2 vias, controle proporcional, 2"</t>
  </si>
  <si>
    <t>Atuador para controle proporcional para válvulas de diâmetro nominal de 1 1/2" a 2"</t>
  </si>
  <si>
    <t>Válvula de esfera em bronze ou latão niquelado, PN 25, diâmetro nominal 1/2"</t>
  </si>
  <si>
    <t>Válvula de esfera em bronze ou latão niquelado, PN 25, diâmetro nominal 3/4"</t>
  </si>
  <si>
    <t>Válvula de esfera em bronze ou latão niquelado, PN 25, diâmetro nominal 1"</t>
  </si>
  <si>
    <t>Válvula de esfera em bronze ou latão niquelado, PN 25, diâmetro nominal 1 1/4"</t>
  </si>
  <si>
    <t>Válvula de esfera em bronze ou latão niquelado, PN 25, diâmetro nominal 1 1/2"</t>
  </si>
  <si>
    <t>Filtro em Y, fabricado em liga de cobre, filtro em aço inoxidável, PN20, diâmetro nominal 3/4”</t>
  </si>
  <si>
    <t>Filtro em Y, fabricado em liga de cobre, filtro em aço inoxidável, PN20, diâmetro nominal 1”</t>
  </si>
  <si>
    <t>Filtro em Y, fabricado em liga de cobre, filtro em aço inoxidável, PN20, diâmetro nominal 1 1/4”</t>
  </si>
  <si>
    <t>Filtro em Y, fabricado em liga de cobre, filtro em aço inoxidável, PN20, diâmetro nominal 1 1/2”</t>
  </si>
  <si>
    <t>Filtro em Y, classe de pressão 150 lbs, diâmetro nominal 2"</t>
  </si>
  <si>
    <t>Filtro em Y, classe de pressão 150 lbs, diâmetro nominal 2 1/2"</t>
  </si>
  <si>
    <t>Filtro em Y, classe de pressão 150 lbs, diâmetro nominal 3"</t>
  </si>
  <si>
    <t>Filtro em Y, classe de pressão 150 lbs, diâmetro nominal 4"</t>
  </si>
  <si>
    <t>Filtro em Y, classe de pressão 150 lbs, diâmetro nominal 5"</t>
  </si>
  <si>
    <t>Filtro em Y, classe de pressão 150 lbs, diâmetro nominal 6"</t>
  </si>
  <si>
    <t>Filtro em Y, classe de pressão 150 lbs, diâmetro nominal 8"</t>
  </si>
  <si>
    <t>Filtro em Y, classe de pressão 150 lbs, diâmetro nominal 10"</t>
  </si>
  <si>
    <t>Filtro em Y, classe de pressão 150 lbs, diâmetro nominal 12"</t>
  </si>
  <si>
    <t>Eliminador de ar para líquidos, bitola da conexão roscada 3/4"</t>
  </si>
  <si>
    <t>Acoplamento de garras tipo “E”, tamanho 82</t>
  </si>
  <si>
    <t>Acoplamento tipo FRC, tamanho 110, com furo piloto ou bucha cônica</t>
  </si>
  <si>
    <t>Contator tripolar com capacidade de corrente de até 96 A</t>
  </si>
  <si>
    <t>Contator tripolar com capacidade de corrente de até 150 A</t>
  </si>
  <si>
    <t>Contator tripolar com capacidade de corrente de 250 A até 305 A</t>
  </si>
  <si>
    <t>Relé eletromecânico de sobrecarga para correntes de até 97 A</t>
  </si>
  <si>
    <t>Relé eletromecânico de sobrecarga para correntes de até 150 A</t>
  </si>
  <si>
    <t>Sensor de temperatura para duto (haste) NTC10K2 ou NTC10K3</t>
  </si>
  <si>
    <t>Sensor de temperatura para duto (haste) PT100, 2 ou 3 fios</t>
  </si>
  <si>
    <t>Termostato para controle de temperatura ambiente, para comando de unidades fancoil com válvula de água gelada e ventilador de 3 velocidades</t>
  </si>
  <si>
    <t>Termostato para controle proporcional de válvula de controle de fancoil</t>
  </si>
  <si>
    <t>Transformador de comando 50 VA</t>
  </si>
  <si>
    <t>Pressostato diferencial para ar, ajuste de diferencial de pressão 50–500 Pa</t>
  </si>
  <si>
    <t>Controladora Carrier CC6400</t>
  </si>
  <si>
    <t>Controladora Carrier CC6400 I/O</t>
  </si>
  <si>
    <t>Controladora Carrier CC1600</t>
  </si>
  <si>
    <t>Gerenciadora de Rede Trane Tracer Summit BMTX-BCU</t>
  </si>
  <si>
    <t>Controladora Trane Tracer MP580/581</t>
  </si>
  <si>
    <t>Módulo de expansão Trane Tracer EX2</t>
  </si>
  <si>
    <t>Termostato de sala (Wired Zone Sensor) modelo Trane SEN01447</t>
  </si>
  <si>
    <t>Unidade de volume de ar variável (VAV) 6" modelo VariTrane VCCF06000H0DD11A00000L3000000000S00</t>
  </si>
  <si>
    <t>Tubo sanfonizado em liga de cobre Tomback com pontas lisas de cobre, diâmetro nominal 1/4"</t>
  </si>
  <si>
    <t>Tubo sanfonizado em liga de cobre Tomback com pontas lisas de cobre, diâmetro nominal 3/8"</t>
  </si>
  <si>
    <t>Tubo sanfonizado em liga de cobre Tomback com pontas lisas de cobre, diâmetro nominal 1/2"</t>
  </si>
  <si>
    <t>Tubo sanfonizado em liga de cobre Tomback com pontas lisas de cobre, diâmetro nominal 3/4"</t>
  </si>
  <si>
    <t>Tubo sanfonizado em liga de cobre Tomback com pontas lisas de cobre, diâmetro nominal 1"</t>
  </si>
  <si>
    <t>Tubo sanfonizado em liga de cobre Tomback com pontas lisas de cobre, diâmetro nominal 1 1/4"</t>
  </si>
  <si>
    <t>Tubo sanfonizado em liga de cobre Tomback com pontas lisas de cobre, diâmetro nominal 1 1/2"</t>
  </si>
  <si>
    <t>Tubo sanfonizado em liga de cobre Tomback com pontas lisas de cobre, diâmetro nominal 2"</t>
  </si>
  <si>
    <t>Tubo de aço-carbono galvanizado de 1/2", ABNT NBR 5590 grau B, Sch 40</t>
  </si>
  <si>
    <t>Cotovelo de 90 graus de ferro fundido galvanizado de 1/2"</t>
  </si>
  <si>
    <t>União de ferro fundido galvanizado de 1/2"</t>
  </si>
  <si>
    <t>Niple de ferro fundido galvanizado de 1/2"</t>
  </si>
  <si>
    <t>Luva de ferro fundido galvanizado de 1/2"</t>
  </si>
  <si>
    <t>Cap ou tampão de ferro fundido galvanizado de 1/2"</t>
  </si>
  <si>
    <t>Te de ferro fundido galvanizado de 1/2"</t>
  </si>
  <si>
    <t>Plug ou bujão de ferro fundido galvanizado de 1/2"</t>
  </si>
  <si>
    <t>Meia luva de aço carbono de 1/2"</t>
  </si>
  <si>
    <t>Tubo de aço-carbono galvanizado de 3/4", ABNT NBR 5590 grau B, Sch 40</t>
  </si>
  <si>
    <t>Cotovelo de 90 graus de ferro fundido galvanizado de 3/4"</t>
  </si>
  <si>
    <t>União de ferro fundido galvanizado de 3/4"</t>
  </si>
  <si>
    <t>Niple de ferro fundido galvanizado de 3/4"</t>
  </si>
  <si>
    <t>Luva de ferro fundido galvanizado de 3/4"</t>
  </si>
  <si>
    <t>Cap ou tampão de ferro fundido galvanizado de 3/4"</t>
  </si>
  <si>
    <t>Te de ferro fundido galvanizado de 3/4"</t>
  </si>
  <si>
    <t>Plug ou bujão de ferro fundido galvanizado de 3/4"</t>
  </si>
  <si>
    <t>Meia luva de aço carbono de 3/4"</t>
  </si>
  <si>
    <t>Bucha de redução de ferro fundido galvanizado de 3/4" X 1/2"</t>
  </si>
  <si>
    <t>Luva de redução de ferro fundido galvanizado de 3/4" X 1/2"</t>
  </si>
  <si>
    <t>Niple de redução de ferro fundido galvanizado de 3/4" X 1/2"</t>
  </si>
  <si>
    <t>Tubo de aço-carbono galvanizado de 1", ABNT NBR 5590 grau B, Sch 40</t>
  </si>
  <si>
    <t>Cotovelo de 90 graus de ferro fundido galvanizado de 1"</t>
  </si>
  <si>
    <t>União de ferro fundido galvanizado de 1"</t>
  </si>
  <si>
    <t>Niple de ferro fundido galvanizado de 1"</t>
  </si>
  <si>
    <t>Luva de ferro fundido galvanizado de 1"</t>
  </si>
  <si>
    <t>Cap ou tampão de ferro fundido galvanizado de 1"</t>
  </si>
  <si>
    <t>Te de ferro fundido galvanizado de 1"</t>
  </si>
  <si>
    <t>Plug ou bujão de ferro fundido galvanizado de 1"</t>
  </si>
  <si>
    <t>Meia luva de aço carbono de 1"</t>
  </si>
  <si>
    <t>Bucha de redução de ferro fundido galvanizado de 1" X 3/4"</t>
  </si>
  <si>
    <t>Luva de redução de ferro fundido galvanizado de 1" X 3/4"</t>
  </si>
  <si>
    <t>Niple de redução de ferro fundido galvanizado de 1" X 3/4"</t>
  </si>
  <si>
    <t>Tubo de aço-carbono galvanizado de 1 1/4", ABNT NBR 5590 grau B, Sch 40</t>
  </si>
  <si>
    <t>Cotovelo de 90 graus de ferro fundido galvanizado de 1 1/4"</t>
  </si>
  <si>
    <t>União de ferro fundido galvanizado de 1 1/4"</t>
  </si>
  <si>
    <t>Niple de ferro fundido galvanizado de 1 1/4"</t>
  </si>
  <si>
    <t>Luva de ferro fundido galvanizado de 1 1/4"</t>
  </si>
  <si>
    <t>Cap ou tampão de ferro fundido galvanizado de 1 1/4"</t>
  </si>
  <si>
    <t>Te de ferro fundido galvanizado de 1 1/4"</t>
  </si>
  <si>
    <t>Plug ou bujão de ferro fundido galvanizado de 1 1/4"</t>
  </si>
  <si>
    <t>Meia luva de aço carbono de 1 1/4"</t>
  </si>
  <si>
    <t>Bucha de redução de ferro fundido galvanizado de 1 1/4" X 3/4"</t>
  </si>
  <si>
    <t>Luva de redução de ferro fundido galvanizado de 1 1/4" X 3/4"</t>
  </si>
  <si>
    <t>Niple de redução de ferro fundido galvanizado de 1 1/4" X 3/4"</t>
  </si>
  <si>
    <t>Bucha de redução de ferro fundido galvanizado de 1 1/4" X 1"</t>
  </si>
  <si>
    <t>Luva de redução de ferro fundido galvanizado de 1 1/4" X 1"</t>
  </si>
  <si>
    <t>Niple de redução de ferro fundido galvanizado de 1 1/4" X 1"</t>
  </si>
  <si>
    <t>Tubo de aço-carbono galvanizado de 1 1/2", ABNT NBR 5590 grau B, Sch 40</t>
  </si>
  <si>
    <t>Cotovelo de 90 graus de ferro fundido galvanizado de 1 1/2"</t>
  </si>
  <si>
    <t>União de ferro fundido galvanizado de 1 1/2"</t>
  </si>
  <si>
    <t>Niple de ferro fundido galvanizado de 1 1/2"</t>
  </si>
  <si>
    <t>Luva de ferro fundido galvanizado de 1 1/2"</t>
  </si>
  <si>
    <t>Cap ou tampão de ferro fundido galvanizado de 1 1/2"</t>
  </si>
  <si>
    <t>Te de ferro fundido galvanizado de 1 1/2"</t>
  </si>
  <si>
    <t>Plug ou bujão de ferro fundido galvanizado de 1 1/2"</t>
  </si>
  <si>
    <t>Meia luva de aço carbono de 1 1/2"</t>
  </si>
  <si>
    <t>Bucha de redução de ferro fundido galvanizado de 1 1/2" X 1"</t>
  </si>
  <si>
    <t>Luva de redução de ferro fundido galvanizado de 1 1/2" X 1"</t>
  </si>
  <si>
    <t>Niple de redução de ferro fundido galvanizado de 1 1/2" X 1"</t>
  </si>
  <si>
    <t>Tubo de aço-carbono galvanizado de 2", ABNT NBR 5590 grau B, Sch 40</t>
  </si>
  <si>
    <t>Cotovelo de 90 graus de ferro fundido galvanizado de 2"</t>
  </si>
  <si>
    <t>União de ferro fundido galvanizado de 2"</t>
  </si>
  <si>
    <t>Niple de ferro fundido galvanizado de 2"</t>
  </si>
  <si>
    <t>Luva de ferro fundido galvanizado de 2"</t>
  </si>
  <si>
    <t>Cap ou tampão de ferro fundido galvanizado de 2"</t>
  </si>
  <si>
    <t>Te de ferro fundido galvanizado de 2"</t>
  </si>
  <si>
    <t>Plug ou bujão de ferro fundido galvanizado de 2"</t>
  </si>
  <si>
    <t>Tubo de aço-carbono galvanizado de 2 1/2", ABNT NBR 5590 grau B, Sch 40</t>
  </si>
  <si>
    <t>Cotovelo de 90 graus de ferro fundido galvanizado de 2 1/2"</t>
  </si>
  <si>
    <t>União de ferro fundido galvanizado de 2 1/2"</t>
  </si>
  <si>
    <t>Niple de ferro fundido galvanizado de 2 1/2"</t>
  </si>
  <si>
    <t>Luva de ferro fundido galvanizado de 2 1/2"</t>
  </si>
  <si>
    <t>Cap ou tampão de ferro fundido galvanizado de 2 1/2"</t>
  </si>
  <si>
    <t>Te de ferro fundido galvanizado de 2 1/2"</t>
  </si>
  <si>
    <t>Plug ou bujão de ferro fundido galvanizado de 2 1/2"</t>
  </si>
  <si>
    <t>Tubo de aço-carbono preto sem costura de 3", NBR 5590 grau B, Sch 40</t>
  </si>
  <si>
    <t>Curva raio curto 90° em aço carbono para solda de topo de 3"</t>
  </si>
  <si>
    <t>Curva raio longo 90° em aço carbono para solda de topo de 3"</t>
  </si>
  <si>
    <t>Curva raio longo 45° em aço carbono para solda de topo de 3"</t>
  </si>
  <si>
    <t>Cap ou tampão em aço carbono para solda de topo de 3"</t>
  </si>
  <si>
    <t>Te em aço carbono para solda de topo de 3"</t>
  </si>
  <si>
    <t>Tubo de aço-carbono preto sem costura de 3 1/2", NBR 5590 grau B, Sch 40</t>
  </si>
  <si>
    <t>Curva raio curto 90° em aço carbono para solda de topo de 3 1/2"</t>
  </si>
  <si>
    <t>Curva raio longo 90° em aço carbono para solda de topo de 3 1/2"</t>
  </si>
  <si>
    <t>Curva raio longo 45° em aço carbono para solda de topo de 3 1/2"</t>
  </si>
  <si>
    <t>Cap ou tampão em aço carbono para solda de topo de 3 1/2"</t>
  </si>
  <si>
    <t>Te em aço carbono para solda de topo de 3 1/2"</t>
  </si>
  <si>
    <t>Tubo de aço-carbono preto sem costura de 4", NBR 5590 grau B, Sch 40</t>
  </si>
  <si>
    <t>Curva raio curto 90° em aço carbono para solda de topo de 4"</t>
  </si>
  <si>
    <t>Curva raio longo 90° em aço carbono para solda de topo de 4"</t>
  </si>
  <si>
    <t>Curva raio longo 45° em aço carbono para solda de topo de 4"</t>
  </si>
  <si>
    <t>Cap ou tampão em aço carbono para solda de topo de 4"</t>
  </si>
  <si>
    <t>Te em aço carbono para solda de topo de 4"</t>
  </si>
  <si>
    <t>Tubo de aço-carbono preto sem costura de 5", NBR 5590 grau B, Sch 40</t>
  </si>
  <si>
    <t>Curva raio curto 90° em aço carbono para solda de topo de 5"</t>
  </si>
  <si>
    <t>Curva raio longo 90° em aço carbono para solda de topo de 5"</t>
  </si>
  <si>
    <t>Curva raio longo 45° em aço carbono para solda de topo de 5"</t>
  </si>
  <si>
    <t>Cap ou tampão em aço carbono para solda de topo de 5"</t>
  </si>
  <si>
    <t>Te em aço carbono para solda de topo de 5"</t>
  </si>
  <si>
    <t>Flange de pescoço, classe 150, de 5"</t>
  </si>
  <si>
    <t>Tubo de aço-carbono preto sem costura de 6", NBR 5590 grau B, Sch 40</t>
  </si>
  <si>
    <t>Curva raio curto 90° em aço carbono para solda de topo de 6"</t>
  </si>
  <si>
    <t>Curva raio longo 90° em aço carbono para solda de topo de 6"</t>
  </si>
  <si>
    <t>Curva raio longo 45° em aço carbono para solda de topo de 6"</t>
  </si>
  <si>
    <t>Cap ou tampão em aço carbono para solda de topo de 6"</t>
  </si>
  <si>
    <t>Te em aço carbono para solda de topo de 6"</t>
  </si>
  <si>
    <t>Tubo de aço-carbono preto sem costura de 8", NBR 5590 grau B, Sch 40</t>
  </si>
  <si>
    <t>Curva raio curto 90° em aço carbono para solda de topo de 8"</t>
  </si>
  <si>
    <t>Curva raio longo 90° em aço carbono para solda de topo de 8"</t>
  </si>
  <si>
    <t>Curva raio longo 45° em aço carbono para solda de topo de 8"</t>
  </si>
  <si>
    <t>Cap ou tampão em aço carbono para solda de topo de 8"</t>
  </si>
  <si>
    <t>Te em aço carbono para solda de topo de 8"</t>
  </si>
  <si>
    <t>Redução concêntrica para solda de topo de 8" x 5"</t>
  </si>
  <si>
    <t>Tubo de PVC soldável para dreno de 25 mm</t>
  </si>
  <si>
    <t>Joelho de PVC soldável para dreno de 25 mm</t>
  </si>
  <si>
    <t>Luva de PVC soldável para dreno de 25 mm</t>
  </si>
  <si>
    <t>Te de PVC soldável para dreno de 25 mm</t>
  </si>
  <si>
    <t>Tubo de PVC soldável para dreno de 32 mm</t>
  </si>
  <si>
    <t>Joelho de PVC soldável para dreno de 32 mm</t>
  </si>
  <si>
    <t>Luva de PVC soldável para dreno de 32 mm</t>
  </si>
  <si>
    <t>Te de PVC soldável para dreno de 32 mm</t>
  </si>
  <si>
    <t>Bucha de redução de PVC soldável para dreno de 32 mm X 25 mm</t>
  </si>
  <si>
    <t>Tubo de cobre flexível sem costura de 1/4"</t>
  </si>
  <si>
    <t>Cotovelo de cobre de 1/4"</t>
  </si>
  <si>
    <t>Luva de cobre de 1/4"</t>
  </si>
  <si>
    <t>Tubo de cobre flexível sem costura de 3/8"</t>
  </si>
  <si>
    <t>Cotovelo de cobre de 3/8"</t>
  </si>
  <si>
    <t>Luva de cobre de 3/8"</t>
  </si>
  <si>
    <t>Tubo de cobre flexível sem costura de 1/2"</t>
  </si>
  <si>
    <t>Cotovelo de cobre de 1/2"</t>
  </si>
  <si>
    <t>Luva de cobre de 1/2"</t>
  </si>
  <si>
    <t>Tubo de cobre flexível sem costura de 5/8"</t>
  </si>
  <si>
    <t>Cotovelo de cobre de 5/8"</t>
  </si>
  <si>
    <t>Luva de cobre de 5/8"</t>
  </si>
  <si>
    <t>Tubo de cobre flexível sem costura de 3/4"</t>
  </si>
  <si>
    <t>Cotovelo de cobre de 3/4"</t>
  </si>
  <si>
    <t>Luva de cobre de 3/4"</t>
  </si>
  <si>
    <t>Tubo de cobre rígido sem costura de 7/8"</t>
  </si>
  <si>
    <t>Cotovelo de cobre de 7/8"</t>
  </si>
  <si>
    <t>Luva de cobre de 7/8"</t>
  </si>
  <si>
    <t>Te de cobre de 7/8"</t>
  </si>
  <si>
    <t>Tubo de cobre rígido sem costura de 1"</t>
  </si>
  <si>
    <t>Cotovelo de cobre de 1"</t>
  </si>
  <si>
    <t>Luva de cobre de 1"</t>
  </si>
  <si>
    <t>Tubo de cobre rígido sem costura de 1 1/8"</t>
  </si>
  <si>
    <t>Cotovelo de cobre de 1 1/8"</t>
  </si>
  <si>
    <t>Luva de cobre de 1 1/8"</t>
  </si>
  <si>
    <t>Tubo de cobre rígido sem costura de 1 3/8"</t>
  </si>
  <si>
    <t>Cotovelo de cobre de 1 3/8"</t>
  </si>
  <si>
    <t>Luva de cobre de 1 3/8"</t>
  </si>
  <si>
    <t>Tubo de cobre rígido sem costura de 1 5/8"</t>
  </si>
  <si>
    <t>Cotovelo de cobre de 1 5/8"</t>
  </si>
  <si>
    <t>Luva de cobre de 1 5/8"</t>
  </si>
  <si>
    <t>Isolamento elastomérico em formato de tubo ou coquilha de espessura M, próprio para tubulação de cobre de diâmetro nominal 1/4"</t>
  </si>
  <si>
    <t>Isolamento elastomérico em formato de tubo ou coquilha de espessura M, próprio para tubulação de cobre de diâmetro nominal 3/8"</t>
  </si>
  <si>
    <t>Isolamento elastomérico em formato de tubo ou coquilha de espessura M, próprio para tubulação de cobre de diâmetro nominal 1/2"</t>
  </si>
  <si>
    <t>Isolamento elastomérico em formato de tubo ou coquilha de espessura M, próprio para tubulação de cobre de diâmetro nominal 5/8"</t>
  </si>
  <si>
    <t>Isolamento elastomérico em formato de tubo ou coquilha de espessura M, próprio para tubulação de cobre de diâmetro nominal 3/4"</t>
  </si>
  <si>
    <t>Isolamento elastomérico em formato de tubo ou coquilha de espessura M, próprio para tubulação de cobre de diâmetro nominal 7/8" e para tubulação de ferro de diâmetro nominal 1/2"</t>
  </si>
  <si>
    <t>Isolamento elastomérico em formato de tubo ou coquilha de espessura M, próprio para tubulação de cobre de diâmetro nominal 1"</t>
  </si>
  <si>
    <t>Isolamento elastomérico em formato de tubo ou coquilha de espessura M, próprio para tubulação de cobre de diâmetro nominal 1 1/8" e para tubulação de ferro de diâmetro nominal 3/4"</t>
  </si>
  <si>
    <t>Isolamento elastomérico em formato de tubo ou coquilha de espessura M, próprio para tubulação de cobre de diâmetro nominal 1 3/8" e para tubulação de ferro de diâmetro nominal 1"</t>
  </si>
  <si>
    <t>Isolamento elastomérico em formato de tubo ou coquilha de espessura M, próprio para tubulação de cobre de diâmetro nominal 1 5/8" e para tubulação de ferro de diâmetro nominal 1 1/4"</t>
  </si>
  <si>
    <t>Isolamento elastomérico em formato de tubo ou coquilha de espessura M, próprio para tubulação de ferro de diâmetro nominal 1 1/2"</t>
  </si>
  <si>
    <t>Isolamento elastomérico em formato de tubo ou coquilha de espessura M, próprio para tubulação de ferro de diâmetro nominal 2"</t>
  </si>
  <si>
    <t>Isolamento elastomérico em formato de tubo ou coquilha de espessura M, próprio para tubulação de ferro de diâmetro nominal 2 1/2"</t>
  </si>
  <si>
    <t>Isolamento elastomérico em formato de tubo ou coquilha de espessura M, próprio para tubulação de ferro de diâmetro nominal 3"</t>
  </si>
  <si>
    <t>Isolamento elastomérico em formato de tubo ou coquilha de espessura M, próprio para tubulação de ferro de diâmetro nominal 3 1/2"</t>
  </si>
  <si>
    <t>Isolamento elastomérico em formato de tubo ou coquilha de espessura M, próprio para tubulação de ferro de diâmetro nominal 4"</t>
  </si>
  <si>
    <t>Isolamento elastomérico em formato de tubo ou coquilha de espessura M, próprio para tubulação de ferro de diâmetro nominal 5"</t>
  </si>
  <si>
    <t>Isolamento elastomérico em formato de tubo ou coquilha de espessura M, próprio para tubulação de ferro de diâmetro nominal 6"</t>
  </si>
  <si>
    <t>Isolamento elastomérico em formato de prancha de espessura M</t>
  </si>
  <si>
    <t>Isolamento elastomérico em formato de prancha autoadesiva de espessura M</t>
  </si>
  <si>
    <t>Chapa de aço galvanizada</t>
  </si>
  <si>
    <t>Gás refrigerante R-410A, apenas para instalações de equipamentos unitários novos</t>
  </si>
  <si>
    <t>Gás refrigerante R-32, apenas para instalações de equipamentos unitários novos</t>
  </si>
  <si>
    <t>Óleo para chiller centrífugo Trane CVGF1000</t>
  </si>
  <si>
    <t>Alicate de pressão de 11"</t>
  </si>
  <si>
    <t>Alicate rebitador</t>
  </si>
  <si>
    <t>Almotolia 250 ml</t>
  </si>
  <si>
    <t>Arco de serra de alta tensão</t>
  </si>
  <si>
    <t>Aspirador compacto para sólidos e líquidos</t>
  </si>
  <si>
    <t>Aspirador industrial para sólidos e líquidos</t>
  </si>
  <si>
    <t>Bomba manual para graxa 400 cm3</t>
  </si>
  <si>
    <t>Caixa de ferramentas pequena</t>
  </si>
  <si>
    <t>Carrinho com fundo fechado para transporte de cargas</t>
  </si>
  <si>
    <t>Carrinho de mão vertical</t>
  </si>
  <si>
    <t>Carro/bancada para ferramentas</t>
  </si>
  <si>
    <t>Chaves canhão, kit milímetros (12 peças)</t>
  </si>
  <si>
    <t>Chaves canhão, kit polegadas (10 peças)</t>
  </si>
  <si>
    <t>Chaves estrela, kit com 12 chaves</t>
  </si>
  <si>
    <t>Chave inglesa com comprimento de 8"</t>
  </si>
  <si>
    <t>Chave inglesa com comprimento de 10"</t>
  </si>
  <si>
    <t>Chave inglesa com comprimento de 12"</t>
  </si>
  <si>
    <t>Chave inglesa com comprimento de 15"</t>
  </si>
  <si>
    <t>Chave inglesa com comprimento de 18"</t>
  </si>
  <si>
    <t>Chaves fixas, kit com 12 chaves</t>
  </si>
  <si>
    <t>Compressor de ar direto para pintura (tufão)</t>
  </si>
  <si>
    <t>Esmerilhadeira angular de 230 mm</t>
  </si>
  <si>
    <t>Furadeira de bancada de 16 mm</t>
  </si>
  <si>
    <t>Jogo de chaves biela em polegadas</t>
  </si>
  <si>
    <t>Jogo de soquetes sextavado de impacto 1/2" em polegadas</t>
  </si>
  <si>
    <t>Lima chata bastarda 10" com cabo</t>
  </si>
  <si>
    <t>Lima chata murça 10" com cabo</t>
  </si>
  <si>
    <t>Lima redonda bastarda 10" com cabo</t>
  </si>
  <si>
    <t>Lima redonda murça 10" com cabo</t>
  </si>
  <si>
    <t>Pendente de led</t>
  </si>
  <si>
    <t>Maçarico portátil com acendimento automático</t>
  </si>
  <si>
    <t>Martelo chapeador pena reta</t>
  </si>
  <si>
    <t>Medidor de nível de pressão sonora (decibelímetro) portátil</t>
  </si>
  <si>
    <t>Prensa hidráulica 30 toneladas</t>
  </si>
  <si>
    <t>Relógio comparador capacidade 5 mm</t>
  </si>
  <si>
    <t>Rosqueadeira manual</t>
  </si>
  <si>
    <t>Conjunto com 5 sacadores de polias</t>
  </si>
  <si>
    <t>Conjunto com 9 serras copo</t>
  </si>
  <si>
    <t>Tesoura de chapas tipo aviação corte direito e reto</t>
  </si>
  <si>
    <t>Tesoura de chapas tipo aviação corte esquerdo e reto</t>
  </si>
  <si>
    <t>Tesoura de chapas tipo aviação corte reto e curvas de grande raio</t>
  </si>
  <si>
    <t>Tesoura faca elétrica para metal</t>
  </si>
  <si>
    <t>Tesoura para chapa tipo Brasil 12"</t>
  </si>
  <si>
    <t>Alargador de tubos manual articulado</t>
  </si>
  <si>
    <t>Alicate cortador de tubo capilar</t>
  </si>
  <si>
    <t>Alicate lacrador de tubos 7"</t>
  </si>
  <si>
    <t>Balança eletrônica para refrigerante</t>
  </si>
  <si>
    <t>Bomba de óleo para sistemas de refrigeração</t>
  </si>
  <si>
    <t>Bomba de vácuo 12 cfm</t>
  </si>
  <si>
    <t>Chave catraca quadrada 4 bitolas para refrigeração</t>
  </si>
  <si>
    <t>Chave para válvula Schrader</t>
  </si>
  <si>
    <t>Cilindro de nitrogênio 20 L</t>
  </si>
  <si>
    <t>Cilindro de nitrogênio 50 L</t>
  </si>
  <si>
    <t>Conjunto para solda e corte acetileno/oxigênio PPU</t>
  </si>
  <si>
    <t>Detector eletrônico de vazamento para refrigerantes</t>
  </si>
  <si>
    <t>Flangeador excêntrico</t>
  </si>
  <si>
    <t>Mangueira para vácuo 3/8"</t>
  </si>
  <si>
    <t>Manifold analógico para R-22</t>
  </si>
  <si>
    <t>Manifold analógico para R-410A/R-32</t>
  </si>
  <si>
    <t>Manifold digital</t>
  </si>
  <si>
    <t>Conjunto com 4 molas curvadoras de tubos</t>
  </si>
  <si>
    <t>Regulador de pressão para cilindro de gases não corrosivos</t>
  </si>
  <si>
    <t>Tanque para recolhimento de refrigerante</t>
  </si>
  <si>
    <t>Termo-anemômetro para duto</t>
  </si>
  <si>
    <t>Termômetro portátil com 5 sensores</t>
  </si>
  <si>
    <t>Unidade transferidora e recuperadora de gás refrigerante</t>
  </si>
  <si>
    <t>Vacuômetro digital</t>
  </si>
  <si>
    <t>Alicate de bico longo redondo isolado</t>
  </si>
  <si>
    <t>Estação de solda digital</t>
  </si>
  <si>
    <t>Ferro de soldar tipo machadinha</t>
  </si>
  <si>
    <t>Sugador de solda</t>
  </si>
  <si>
    <t>Escada extensível 29 degraus</t>
  </si>
  <si>
    <t>Escada duplo acesso 8 degraus</t>
  </si>
  <si>
    <t>Escada tesoura e extensível isolada</t>
  </si>
  <si>
    <t>Escada plataforma de trabalho isolada</t>
  </si>
  <si>
    <t>Bloqueio para disjuntores, para instalação de cadeado</t>
  </si>
  <si>
    <t>Compressor Scroll Inverter próprio para R-410A de Capacidade 3,6 TR para VRF Trane 4TVH0096BK0</t>
  </si>
  <si>
    <t>Ar-condicionado do tipo self-contained wall-mounted modelo Carrier 50BWF60</t>
  </si>
  <si>
    <t>PLACA DE POLICARBONATO COMPACTO, COR CRISTAL, COM ESPESSURA DE 10MM</t>
  </si>
  <si>
    <t>EMOP 14.005.0025-0</t>
  </si>
  <si>
    <t>Ar-condicionado do tipo split cassete inverter com capacidade nominal mínima de 45.000 BTU/h</t>
  </si>
  <si>
    <t>Porta corta-fogo 1,60 x 2,10 m (P-90), duas folhas, com batentes e ferragens</t>
  </si>
  <si>
    <t>Pini 12.104.000502.MAT</t>
  </si>
  <si>
    <t>Compressor de ar</t>
  </si>
  <si>
    <t>Cinto de segurança tipo paraquedista cinco pontos</t>
  </si>
  <si>
    <t>Talabarte de posicionamento</t>
  </si>
  <si>
    <t>Trava-quedas deslizante para corda</t>
  </si>
  <si>
    <t>Furadeira de impacto/parafusadeira à bateria</t>
  </si>
  <si>
    <t>Torno morsa de bancada fixo nº 8</t>
  </si>
  <si>
    <t>Torno morsa de bancada fixo nº 4</t>
  </si>
  <si>
    <t>Compressor Scroll próprio para R-410A de Capacidade 4,5 TR para VRF Trane 4TVH0096BK0</t>
  </si>
  <si>
    <t>Módulo supervisório e de Interface IHM – Carrier Pro-dialog Plus com Placa Carrier Sinoptico A2</t>
  </si>
  <si>
    <t>Sensor de temperatura 3000Ω (termistor) para água, Part nº York 025 29964 000 ou 025 52739 000</t>
  </si>
  <si>
    <t>Contato auxiliar para contator tripolar</t>
  </si>
  <si>
    <t>Válvula de pé com crivos em bronze 4"</t>
  </si>
  <si>
    <t>Cruzeta PVC soldável 25 mm</t>
  </si>
  <si>
    <t>Cap PVC Soldável 20 mm</t>
  </si>
  <si>
    <t>Joelho 90° PVC roscável com Bucha de Latão 3/4”</t>
  </si>
  <si>
    <t>Curva 45° Longa PVC esgoto ou águas pluviais 50 mm</t>
  </si>
  <si>
    <t>Curva 45° Longa PVC esgoto ou águas pluviais 75 mm</t>
  </si>
  <si>
    <t>Válvula de Retenção PVC esgoto ou águas pluviais 150 mm</t>
  </si>
  <si>
    <t>Niple em cobre, rosca macho x rosca macho, 1/2”</t>
  </si>
  <si>
    <t>Niple em cobre, rosca macho x rosca macho, 3/4”</t>
  </si>
  <si>
    <t>Niple em cobre, rosca macho x rosca macho, 1”</t>
  </si>
  <si>
    <t>Niple em cobre, rosca macho x rosca macho, 1 1/4”</t>
  </si>
  <si>
    <t>Niple em cobre, rosca macho x rosca macho, 1 1/2”</t>
  </si>
  <si>
    <t>Niple de redução em latão, rosca NPT x rosca NPT, 1/2” x 3/8”</t>
  </si>
  <si>
    <t>Plug em cobre, rosca macho, 1/2”</t>
  </si>
  <si>
    <t>Plug em cobre, rosca macho, 3/4”</t>
  </si>
  <si>
    <t>Máquina de solda inversora AC/DC 200 A 220 V</t>
  </si>
  <si>
    <t>Trena de 8 m</t>
  </si>
  <si>
    <t>Trena de 50 m</t>
  </si>
  <si>
    <t>Bobina de solenoide 10 W, 60 Hz, tensão de alimentação 24 V / 110 V / 220 V</t>
  </si>
  <si>
    <t>Atuador de Damper para controle do tipo proporcional com 10 Nm de força</t>
  </si>
  <si>
    <t>Acoplamento de garras tipo “E”, tamanho 97</t>
  </si>
  <si>
    <t>Acoplamento de garras tipo “E”, tamanho 112</t>
  </si>
  <si>
    <t>Acoplamento de garras tipo “E”, tamanho 128</t>
  </si>
  <si>
    <t>Acoplamento de garras tipo “E”, tamanho 148</t>
  </si>
  <si>
    <t>Acoplamento de garras tipo “E”, tamanho 194</t>
  </si>
  <si>
    <t>Condutor flexível tetrapolar 0,6/1 kV 4 x 2,5 mm²</t>
  </si>
  <si>
    <t>Sensor de CO2 para duto (haste), 0-10 V ou 4-20 mA, faixa de medição 0 a 2000 ppm, precisão ±(50 ppm + 3% do valor de medição)</t>
  </si>
  <si>
    <t>Óleo polyolester para chiller a ar Carrier 30GXE227.386S com capacidade de 213,3 TR</t>
  </si>
  <si>
    <t>Óleo para chiller a ar Trane RTAA100DYB1AA0002 com capacidade de 100 TR</t>
  </si>
  <si>
    <t>Óleo para chiller a ar Carrier 30GSP080386S com capacidade de 80 TR</t>
  </si>
  <si>
    <t>Óleo para chillers a ar Trane CGAD060-HT(4T) com capacidade de 60 TR e Trane CGAD040-HT com capacidade de 40 TR</t>
  </si>
  <si>
    <t>Óleo para chiller a ar York YEAZ33BP3-46PA com capacidade de 50 TR</t>
  </si>
  <si>
    <t>Balde plástico de 10 L com alça de ferro</t>
  </si>
  <si>
    <t>Lavadora de alta pressão com água quente 380 V</t>
  </si>
  <si>
    <t>Cordão prolongador (extensão) 5 m</t>
  </si>
  <si>
    <t>Cadeado para disjuntores NR-10</t>
  </si>
  <si>
    <t>Válvula Esfera Tripartida em aço, com passagem plena, acionamento manual, Ø 3/4”</t>
  </si>
  <si>
    <t>Tê de redução PVC soldável água fria 110 x 75 mm</t>
  </si>
  <si>
    <t>Bucha de redução PVC roscável 2” x 1”</t>
  </si>
  <si>
    <t>Bucha de redução PVC roscável 1 1/2” x 1 1/4”</t>
  </si>
  <si>
    <t>Bucha de redução PVC roscável 1 1/2” x 3/4”</t>
  </si>
  <si>
    <t>Bucha de redução PVC roscável 1 1/4” x 3/4”</t>
  </si>
  <si>
    <t>Junção Simples PVC esgoto ou águas pluviais 75 mm x 50 mm</t>
  </si>
  <si>
    <t>Válvula de retenção em PVC soldável 25 mm</t>
  </si>
  <si>
    <t>Tê de redução em cobre, sem anel de solda, bolsa x bolsa x bolsa, 28 mm x 22 mm</t>
  </si>
  <si>
    <t>Tê de redução em cobre, sem anel de solda, bolsa x bolsa x bolsa, 35 mm x 22 mm</t>
  </si>
  <si>
    <t>Tê de redução em cobre, sem anel de solda, bolsa x bolsa x bolsa, 35 mm x 28 mm</t>
  </si>
  <si>
    <t>Tê de redução em cobre, sem anel de solda, bolsa x bolsa x bolsa, 42 mm x 22 mm</t>
  </si>
  <si>
    <t>Tê de redução em cobre, sem anel de solda, bolsa x bolsa x bolsa, 42 mm x 28 mm</t>
  </si>
  <si>
    <t>Tê de redução em cobre, sem anel de solda, bolsa x bolsa x bolsa, 42 mm x 35 mm</t>
  </si>
  <si>
    <t>Tê de redução em cobre, sem anel de solda, bolsa x bolsa x bolsa, 54 mm x 22 mm</t>
  </si>
  <si>
    <t>Tê de redução em cobre, sem anel de solda, bolsa x bolsa x bolsa, 54 mm x 28 mm</t>
  </si>
  <si>
    <t>Tê de redução em cobre, sem anel de solda, bolsa x bolsa x bolsa, 54 mm x 35 mm</t>
  </si>
  <si>
    <t>Tê de redução em cobre, sem anel de solda, bolsa x bolsa x bolsa, 54 mm x 42 mm</t>
  </si>
  <si>
    <t>Tampão (cap) em cobre, sem anel de solda, 22 mm</t>
  </si>
  <si>
    <t>Tampão (cap) em cobre, sem anel de solda, 28 mm</t>
  </si>
  <si>
    <t>Tê de redução para tubo PEX multicamada para gás, bolsa crimpagem x bolsa crimpagem x bolsa crimpagem, 20 mm x 16 mm e variantes</t>
  </si>
  <si>
    <t>Tê de redução para tubo PEX multicamada para gás, bolsa crimpagem x bolsa crimpagem x bolsa crimpagem, 26 mm x 16 mm e variantes</t>
  </si>
  <si>
    <t>Eletroduto de aço com costura galvanização eletrolítica Ø 4"</t>
  </si>
  <si>
    <t>Pini 16.111.001108.MAT</t>
  </si>
  <si>
    <t>Eletroduto de aço com costura galvanização eletrolítica Ø 2 1/2"</t>
  </si>
  <si>
    <t>Pini 16.111.001106.MAT</t>
  </si>
  <si>
    <t>Pini 16.115.000085.MAT</t>
  </si>
  <si>
    <t>Condulete de alumínio roscável tipo "E" Ø 2 1/2"</t>
  </si>
  <si>
    <t>Estaca raiz em solo Ø 310 mm, mão de obra e equipamento</t>
  </si>
  <si>
    <t>Pini 14.006.000032.MAT</t>
  </si>
  <si>
    <t>Pini 14.001.000574.MAT</t>
  </si>
  <si>
    <t xml:space="preserve">Pini 14.001.000565.MAT </t>
  </si>
  <si>
    <t xml:space="preserve">Seinfra I2020 </t>
  </si>
  <si>
    <t>Orse 1210</t>
  </si>
  <si>
    <t>Pini 14.001.001009.MAT</t>
  </si>
  <si>
    <t>Pini 14.001.001007.MAT</t>
  </si>
  <si>
    <t>SEINFRA C1579</t>
  </si>
  <si>
    <t>SEINFRA C4775</t>
  </si>
  <si>
    <t>Orse 8783</t>
  </si>
  <si>
    <t>SBC 063212</t>
  </si>
  <si>
    <t>SBC 063213</t>
  </si>
  <si>
    <t>SBC 063214</t>
  </si>
  <si>
    <t>SBC 063215</t>
  </si>
  <si>
    <t>SBC 063216</t>
  </si>
  <si>
    <t>SETOP 13042</t>
  </si>
  <si>
    <t>SBC 050890</t>
  </si>
  <si>
    <t>SBC 050891</t>
  </si>
  <si>
    <t>Pini 14.001.000729.MAT</t>
  </si>
  <si>
    <t>Pini 14.001.000730.MAT</t>
  </si>
  <si>
    <t>Pini 14.001.000731.MAT</t>
  </si>
  <si>
    <t>Pini 14.001.000733.MAT</t>
  </si>
  <si>
    <t>Pini 14.001.000734.MAT</t>
  </si>
  <si>
    <t>Pini 14.001.000735.MAT</t>
  </si>
  <si>
    <t>Pini 14.001.000737.MAT</t>
  </si>
  <si>
    <t>Pini 14.001.000724.MAT</t>
  </si>
  <si>
    <t>Pini 14.001.000725.MAT</t>
  </si>
  <si>
    <t>Pini 14.001.000726.MAT</t>
  </si>
  <si>
    <t>Pini 14.001.000717.MAT</t>
  </si>
  <si>
    <t>Pini 14.001.000718.MAT</t>
  </si>
  <si>
    <t>SBC 062206</t>
  </si>
  <si>
    <t>SBC 062210</t>
  </si>
  <si>
    <t>Pini 14.001.000601.MAT</t>
  </si>
  <si>
    <t>Pini 14.001.000603.MAT</t>
  </si>
  <si>
    <t>Pini 14.001.000605.MAT</t>
  </si>
  <si>
    <t>Pini 14.001.000606.MAT</t>
  </si>
  <si>
    <t>Pini 04.108.000183.SET</t>
  </si>
  <si>
    <t>LUMINARIA - SPOT DIRECIONAVEL PARA TRILHO BRANCO cm LED EMBUTIDO 7W</t>
  </si>
  <si>
    <t>ORSE 2275</t>
  </si>
  <si>
    <t>SBC 001812</t>
  </si>
  <si>
    <t>SBC 003420</t>
  </si>
  <si>
    <t>Trilho eletrificado de 1m</t>
  </si>
  <si>
    <t>FITA ISOLANTE HIGHLAND ADESIVA 19m x 20mm</t>
  </si>
  <si>
    <t>Condutor flexível tetrapolar 0,6/1 kV 4 x 1,5 mm²</t>
  </si>
  <si>
    <t>PESQUISA DE PREÇOS</t>
  </si>
  <si>
    <t>Objeto:</t>
  </si>
  <si>
    <t>VER TEXTO DESCRITO NO TR.</t>
  </si>
  <si>
    <t>INSERIR NUMERO DO PROCESSO</t>
  </si>
  <si>
    <r>
      <t xml:space="preserve">PLANILHA ORÇAMENTÁRIA                </t>
    </r>
    <r>
      <rPr>
        <b/>
        <u/>
        <sz val="26"/>
        <rFont val="Verdana"/>
        <family val="2"/>
      </rPr>
      <t/>
    </r>
  </si>
  <si>
    <t>A ORDEM DEPENDERÁ DO VALOR. O MENOR VALOR PRIMEIRO, QUE SERÁ O VALOR DE REFERÊNCIA, DEVERÁ VIR PRIMEIRO.</t>
  </si>
  <si>
    <r>
      <rPr>
        <b/>
        <u/>
        <sz val="26"/>
        <rFont val="Verdana"/>
        <family val="2"/>
      </rPr>
      <t>SEM</t>
    </r>
    <r>
      <rPr>
        <b/>
        <sz val="26"/>
        <rFont val="Verdana"/>
        <family val="2"/>
      </rPr>
      <t xml:space="preserve"> DESONERAÇÃO</t>
    </r>
  </si>
  <si>
    <r>
      <rPr>
        <b/>
        <u/>
        <sz val="26"/>
        <rFont val="Verdana"/>
        <family val="2"/>
      </rPr>
      <t>COM</t>
    </r>
    <r>
      <rPr>
        <b/>
        <sz val="26"/>
        <rFont val="Verdana"/>
        <family val="2"/>
      </rPr>
      <t xml:space="preserve"> DESONERAÇÃO</t>
    </r>
  </si>
  <si>
    <r>
      <t xml:space="preserve">PLANILHA DE COMPOSIÇÕES DE CUSTO UNITÁRIO                       </t>
    </r>
    <r>
      <rPr>
        <b/>
        <u/>
        <sz val="26"/>
        <rFont val="Verdana"/>
        <family val="2"/>
      </rPr>
      <t/>
    </r>
  </si>
  <si>
    <t>Essa capa vale para COMPOSIÇÕES e COMPOSIÇÕES AUXILIARES</t>
  </si>
  <si>
    <t>8.1 - Mapa de cotações de serviços</t>
  </si>
  <si>
    <t>8.2 - Mapa de cotações de insumos</t>
  </si>
  <si>
    <t>8.3 - Custos Unitários</t>
  </si>
  <si>
    <t>8.4 - Fontes de Pesquisa</t>
  </si>
  <si>
    <t>PLANILHAS AUXILIARES</t>
  </si>
  <si>
    <t>COMPROVANTES DA PESQUISA DE PREÇOS EMPREENDIDA</t>
  </si>
  <si>
    <t>COTAÇÕES DE EMPRESAS</t>
  </si>
  <si>
    <t>COTAÇÕES DE SÍTIOS ELETRÔNICOS</t>
  </si>
  <si>
    <t>CONTRATOS E ATAS DE REGISTRO DE PREÇOS RECENTES OU VIGENTES NO SENADO FEDERAL</t>
  </si>
  <si>
    <t>EMPRESAS CONSULTADAS QUE NÃO APRESENTARAM COTAÇÕES</t>
  </si>
  <si>
    <t>E-MAILS ENVIADOS E RECEBIDOS</t>
  </si>
  <si>
    <r>
      <t xml:space="preserve">CÁLCULO DO BDI    
</t>
    </r>
    <r>
      <rPr>
        <b/>
        <i/>
        <sz val="25"/>
        <rFont val="Verdana"/>
        <family val="2"/>
      </rPr>
      <t>(Benefícios e Despesas Indiretas)</t>
    </r>
  </si>
  <si>
    <r>
      <t xml:space="preserve">CURVAS ABC
</t>
    </r>
    <r>
      <rPr>
        <b/>
        <i/>
        <sz val="26"/>
        <rFont val="Verdana"/>
        <family val="2"/>
      </rPr>
      <t>-Serviços
-Insumos</t>
    </r>
  </si>
  <si>
    <t>COTAÇÕES DE TABELAS REFERENCIAIS 
(SINAPI, TCPO/PINI, entre outras)</t>
  </si>
  <si>
    <r>
      <t xml:space="preserve">COTAÇÕES DE "BANCOS DE PREÇOS"
</t>
    </r>
    <r>
      <rPr>
        <i/>
        <sz val="23"/>
        <rFont val="Verdana"/>
        <family val="2"/>
      </rPr>
      <t>(contratações de outros órgãos públicos)</t>
    </r>
  </si>
  <si>
    <t xml:space="preserve">Bomba para condensado de ar-condicionado para instalação oculta </t>
  </si>
  <si>
    <t xml:space="preserve">Suporte para unidade evaporadora de aparelho split ou fancolete </t>
  </si>
  <si>
    <t xml:space="preserve">Suporte para unidade condensadora de aparelho split </t>
  </si>
  <si>
    <t xml:space="preserve">Fita PVC 100 mm para acabamento em refrigeração </t>
  </si>
  <si>
    <t xml:space="preserve">Fita aluminizada para refrigeração 48 mm </t>
  </si>
  <si>
    <t xml:space="preserve">Proteção mecânica em alumínio </t>
  </si>
  <si>
    <t xml:space="preserve">Duto flexível 6” </t>
  </si>
  <si>
    <t xml:space="preserve">Duto flexível 8” </t>
  </si>
  <si>
    <t xml:space="preserve">Trole para linha de vida horizontal </t>
  </si>
  <si>
    <t xml:space="preserve">Trole para travaqueda retrátil </t>
  </si>
  <si>
    <t xml:space="preserve">Lanterna para capacete </t>
  </si>
  <si>
    <t xml:space="preserve">Passarela móvel para telhado (sem degraus) </t>
  </si>
  <si>
    <t xml:space="preserve">Passarela móvel para telhado (com degraus) </t>
  </si>
  <si>
    <t>Data: junho de 2024</t>
  </si>
  <si>
    <t>CÓD SINFRA</t>
  </si>
  <si>
    <t>02</t>
  </si>
  <si>
    <t>Serviços Contínuos</t>
  </si>
  <si>
    <t>02.01</t>
  </si>
  <si>
    <t>03</t>
  </si>
  <si>
    <t>Serviços Sob Demanda</t>
  </si>
  <si>
    <t>03.01</t>
  </si>
  <si>
    <t>Serviços de Apoio</t>
  </si>
  <si>
    <t>03.01.01</t>
  </si>
  <si>
    <t>03.01.02</t>
  </si>
  <si>
    <t>03.01.03</t>
  </si>
  <si>
    <t>03.01.04</t>
  </si>
  <si>
    <t>03.02</t>
  </si>
  <si>
    <t>Serviços de Ar Condicionado</t>
  </si>
  <si>
    <t>03.02.01</t>
  </si>
  <si>
    <t>03.02.02</t>
  </si>
  <si>
    <t>03.02.03</t>
  </si>
  <si>
    <t>03.02.04</t>
  </si>
  <si>
    <t>03.02.05</t>
  </si>
  <si>
    <t>03.02.06</t>
  </si>
  <si>
    <t>03.02.07</t>
  </si>
  <si>
    <t>03.02.08</t>
  </si>
  <si>
    <t>03.02.09</t>
  </si>
  <si>
    <t>03.02.10</t>
  </si>
  <si>
    <t>03.02.11</t>
  </si>
  <si>
    <t>03.02.12</t>
  </si>
  <si>
    <t>03.02.13</t>
  </si>
  <si>
    <t>03.02.14</t>
  </si>
  <si>
    <t>03.02.15</t>
  </si>
  <si>
    <t>03.02.16</t>
  </si>
  <si>
    <t>03.02.17</t>
  </si>
  <si>
    <t>03.02.18</t>
  </si>
  <si>
    <t>03.02.19</t>
  </si>
  <si>
    <t>03.02.20</t>
  </si>
  <si>
    <t>03.02.21</t>
  </si>
  <si>
    <t>03.02.22</t>
  </si>
  <si>
    <t>04</t>
  </si>
  <si>
    <t>Sistema de Ponto Biométrico</t>
  </si>
  <si>
    <t>04.01</t>
  </si>
  <si>
    <t>05</t>
  </si>
  <si>
    <t>Materiais e Insumos</t>
  </si>
  <si>
    <t>05.01</t>
  </si>
  <si>
    <t>05.02</t>
  </si>
  <si>
    <t>05.03</t>
  </si>
  <si>
    <t>05.04</t>
  </si>
  <si>
    <t>05.05</t>
  </si>
  <si>
    <t>05.06</t>
  </si>
  <si>
    <t>05.07</t>
  </si>
  <si>
    <t>05.08</t>
  </si>
  <si>
    <t>05.09</t>
  </si>
  <si>
    <t>05.10</t>
  </si>
  <si>
    <t>05.11</t>
  </si>
  <si>
    <t>05.12</t>
  </si>
  <si>
    <t>05.13</t>
  </si>
  <si>
    <t>05.14</t>
  </si>
  <si>
    <t>05.15</t>
  </si>
  <si>
    <t>05.16</t>
  </si>
  <si>
    <t>05.17</t>
  </si>
  <si>
    <t>05.18</t>
  </si>
  <si>
    <t>05.19</t>
  </si>
  <si>
    <t>05.20</t>
  </si>
  <si>
    <t>05.21</t>
  </si>
  <si>
    <t>05.22</t>
  </si>
  <si>
    <t>05.23</t>
  </si>
  <si>
    <t>05.24</t>
  </si>
  <si>
    <t>05.25</t>
  </si>
  <si>
    <t>05.26</t>
  </si>
  <si>
    <t>05.27</t>
  </si>
  <si>
    <t>05.28</t>
  </si>
  <si>
    <t>05.29</t>
  </si>
  <si>
    <t>05.30</t>
  </si>
  <si>
    <t>05.31</t>
  </si>
  <si>
    <t>05.32</t>
  </si>
  <si>
    <t>05.33</t>
  </si>
  <si>
    <t>05.34</t>
  </si>
  <si>
    <t>05.35</t>
  </si>
  <si>
    <t>05.36</t>
  </si>
  <si>
    <t>05.37</t>
  </si>
  <si>
    <t>05.38</t>
  </si>
  <si>
    <t>05.39</t>
  </si>
  <si>
    <t>05.40</t>
  </si>
  <si>
    <t>05.41</t>
  </si>
  <si>
    <t>05.42</t>
  </si>
  <si>
    <t>05.43</t>
  </si>
  <si>
    <t>05.44</t>
  </si>
  <si>
    <t>05.45</t>
  </si>
  <si>
    <t>05.46</t>
  </si>
  <si>
    <t>05.47</t>
  </si>
  <si>
    <t>05.48</t>
  </si>
  <si>
    <t>05.49</t>
  </si>
  <si>
    <t>05.50</t>
  </si>
  <si>
    <t>05.51</t>
  </si>
  <si>
    <t>05.52</t>
  </si>
  <si>
    <t>05.53</t>
  </si>
  <si>
    <t>05.54</t>
  </si>
  <si>
    <t>05.55</t>
  </si>
  <si>
    <t>05.56</t>
  </si>
  <si>
    <t>05.57</t>
  </si>
  <si>
    <t>05.58</t>
  </si>
  <si>
    <t>05.59</t>
  </si>
  <si>
    <t>05.60</t>
  </si>
  <si>
    <t>05.61</t>
  </si>
  <si>
    <t>05.62</t>
  </si>
  <si>
    <t>05.63</t>
  </si>
  <si>
    <t>05.64</t>
  </si>
  <si>
    <t>05.65</t>
  </si>
  <si>
    <t>05.66</t>
  </si>
  <si>
    <t>05.67</t>
  </si>
  <si>
    <t>05.68</t>
  </si>
  <si>
    <t>05.69</t>
  </si>
  <si>
    <t>05.70</t>
  </si>
  <si>
    <t>05.71</t>
  </si>
  <si>
    <t>05.72</t>
  </si>
  <si>
    <t>05.73</t>
  </si>
  <si>
    <t>05.74</t>
  </si>
  <si>
    <t>05.75</t>
  </si>
  <si>
    <t>05.76</t>
  </si>
  <si>
    <t>05.77</t>
  </si>
  <si>
    <t>05.78</t>
  </si>
  <si>
    <t>05.79</t>
  </si>
  <si>
    <t>05.80</t>
  </si>
  <si>
    <t>05.81</t>
  </si>
  <si>
    <t>05.82</t>
  </si>
  <si>
    <t>05.83</t>
  </si>
  <si>
    <t>05.84</t>
  </si>
  <si>
    <t>05.85</t>
  </si>
  <si>
    <t>05.86</t>
  </si>
  <si>
    <t>05.87</t>
  </si>
  <si>
    <t>05.88</t>
  </si>
  <si>
    <t>05.89</t>
  </si>
  <si>
    <t>05.90</t>
  </si>
  <si>
    <t>05.91</t>
  </si>
  <si>
    <t>05.92</t>
  </si>
  <si>
    <t>05.93</t>
  </si>
  <si>
    <t>05.94</t>
  </si>
  <si>
    <t>05.95</t>
  </si>
  <si>
    <t>05.96</t>
  </si>
  <si>
    <t>05.97</t>
  </si>
  <si>
    <t>05.98</t>
  </si>
  <si>
    <t>05.99</t>
  </si>
  <si>
    <t>05.100</t>
  </si>
  <si>
    <t>05.101</t>
  </si>
  <si>
    <t>05.102</t>
  </si>
  <si>
    <t>05.103</t>
  </si>
  <si>
    <t>05.104</t>
  </si>
  <si>
    <t>05.105</t>
  </si>
  <si>
    <t>05.106</t>
  </si>
  <si>
    <t>05.107</t>
  </si>
  <si>
    <t>05.108</t>
  </si>
  <si>
    <t>05.109</t>
  </si>
  <si>
    <t>05.110</t>
  </si>
  <si>
    <t>05.111</t>
  </si>
  <si>
    <t>05.112</t>
  </si>
  <si>
    <t>05.113</t>
  </si>
  <si>
    <t>05.114</t>
  </si>
  <si>
    <t>05.115</t>
  </si>
  <si>
    <t>05.116</t>
  </si>
  <si>
    <t>05.117</t>
  </si>
  <si>
    <t>05.118</t>
  </si>
  <si>
    <t>05.119</t>
  </si>
  <si>
    <t>05.120</t>
  </si>
  <si>
    <t>05.121</t>
  </si>
  <si>
    <t>05.122</t>
  </si>
  <si>
    <t>05.123</t>
  </si>
  <si>
    <t>05.124</t>
  </si>
  <si>
    <t>05.125</t>
  </si>
  <si>
    <t>05.126</t>
  </si>
  <si>
    <t>05.127</t>
  </si>
  <si>
    <t>05.128</t>
  </si>
  <si>
    <t>05.129</t>
  </si>
  <si>
    <t>05.130</t>
  </si>
  <si>
    <t>05.131</t>
  </si>
  <si>
    <t>05.132</t>
  </si>
  <si>
    <t>05.133</t>
  </si>
  <si>
    <t>05.134</t>
  </si>
  <si>
    <t>05.135</t>
  </si>
  <si>
    <t>05.136</t>
  </si>
  <si>
    <t>05.137</t>
  </si>
  <si>
    <t>05.138</t>
  </si>
  <si>
    <t>05.139</t>
  </si>
  <si>
    <t>05.140</t>
  </si>
  <si>
    <t>05.141</t>
  </si>
  <si>
    <t>05.142</t>
  </si>
  <si>
    <t>05.143</t>
  </si>
  <si>
    <t>05.144</t>
  </si>
  <si>
    <t>05.145</t>
  </si>
  <si>
    <t>05.146</t>
  </si>
  <si>
    <t>05.147</t>
  </si>
  <si>
    <t>05.148</t>
  </si>
  <si>
    <t>05.149</t>
  </si>
  <si>
    <t>05.150</t>
  </si>
  <si>
    <t>05.151</t>
  </si>
  <si>
    <t>05.152</t>
  </si>
  <si>
    <t>05.153</t>
  </si>
  <si>
    <t>05.154</t>
  </si>
  <si>
    <t>05.155</t>
  </si>
  <si>
    <t>05.156</t>
  </si>
  <si>
    <t>05.157</t>
  </si>
  <si>
    <t>05.158</t>
  </si>
  <si>
    <t>05.159</t>
  </si>
  <si>
    <t>05.160</t>
  </si>
  <si>
    <t>05.161</t>
  </si>
  <si>
    <t>05.162</t>
  </si>
  <si>
    <t>05.163</t>
  </si>
  <si>
    <t>05.164</t>
  </si>
  <si>
    <t>05.165</t>
  </si>
  <si>
    <t>05.166</t>
  </si>
  <si>
    <t>05.167</t>
  </si>
  <si>
    <t>05.168</t>
  </si>
  <si>
    <t>05.169</t>
  </si>
  <si>
    <t>05.170</t>
  </si>
  <si>
    <t>05.171</t>
  </si>
  <si>
    <t>05.172</t>
  </si>
  <si>
    <t>05.173</t>
  </si>
  <si>
    <t>05.174</t>
  </si>
  <si>
    <t>05.175</t>
  </si>
  <si>
    <t>05.176</t>
  </si>
  <si>
    <t>05.177</t>
  </si>
  <si>
    <t>05.178</t>
  </si>
  <si>
    <t>05.179</t>
  </si>
  <si>
    <t>05.180</t>
  </si>
  <si>
    <t>05.181</t>
  </si>
  <si>
    <t>05.182</t>
  </si>
  <si>
    <t>05.183</t>
  </si>
  <si>
    <t>05.184</t>
  </si>
  <si>
    <t>05.185</t>
  </si>
  <si>
    <t>05.186</t>
  </si>
  <si>
    <t>05.187</t>
  </si>
  <si>
    <t>05.188</t>
  </si>
  <si>
    <t>05.189</t>
  </si>
  <si>
    <t>05.190</t>
  </si>
  <si>
    <t>05.191</t>
  </si>
  <si>
    <t>05.192</t>
  </si>
  <si>
    <t>05.193</t>
  </si>
  <si>
    <t>05.194</t>
  </si>
  <si>
    <t>05.195</t>
  </si>
  <si>
    <t>05.196</t>
  </si>
  <si>
    <t>05.197</t>
  </si>
  <si>
    <t>05.198</t>
  </si>
  <si>
    <t>05.199</t>
  </si>
  <si>
    <t>05.200</t>
  </si>
  <si>
    <t>05.201</t>
  </si>
  <si>
    <t>05.202</t>
  </si>
  <si>
    <t>05.203</t>
  </si>
  <si>
    <t>05.204</t>
  </si>
  <si>
    <t>05.205</t>
  </si>
  <si>
    <t>05.206</t>
  </si>
  <si>
    <t>05.207</t>
  </si>
  <si>
    <t>05.208</t>
  </si>
  <si>
    <t>05.209</t>
  </si>
  <si>
    <t>05.210</t>
  </si>
  <si>
    <t>05.211</t>
  </si>
  <si>
    <t>05.212</t>
  </si>
  <si>
    <t>05.213</t>
  </si>
  <si>
    <t>05.214</t>
  </si>
  <si>
    <t>05.215</t>
  </si>
  <si>
    <t>05.216</t>
  </si>
  <si>
    <t>05.217</t>
  </si>
  <si>
    <t>05.218</t>
  </si>
  <si>
    <t>05.219</t>
  </si>
  <si>
    <t>05.220</t>
  </si>
  <si>
    <t>05.221</t>
  </si>
  <si>
    <t>05.222</t>
  </si>
  <si>
    <t>05.223</t>
  </si>
  <si>
    <t>05.224</t>
  </si>
  <si>
    <t>05.225</t>
  </si>
  <si>
    <t>05.226</t>
  </si>
  <si>
    <t>05.227</t>
  </si>
  <si>
    <t>05.228</t>
  </si>
  <si>
    <t>05.229</t>
  </si>
  <si>
    <t>05.230</t>
  </si>
  <si>
    <t>05.231</t>
  </si>
  <si>
    <t>05.232</t>
  </si>
  <si>
    <t>05.233</t>
  </si>
  <si>
    <t>05.234</t>
  </si>
  <si>
    <t>05.235</t>
  </si>
  <si>
    <t>05.236</t>
  </si>
  <si>
    <t>05.237</t>
  </si>
  <si>
    <t>05.238</t>
  </si>
  <si>
    <t>05.239</t>
  </si>
  <si>
    <t>05.240</t>
  </si>
  <si>
    <t>05.241</t>
  </si>
  <si>
    <t>05.242</t>
  </si>
  <si>
    <t>05.243</t>
  </si>
  <si>
    <t>05.244</t>
  </si>
  <si>
    <t>05.245</t>
  </si>
  <si>
    <t>05.246</t>
  </si>
  <si>
    <t>05.247</t>
  </si>
  <si>
    <t>05.248</t>
  </si>
  <si>
    <t>05.249</t>
  </si>
  <si>
    <t>05.250</t>
  </si>
  <si>
    <t>05.251</t>
  </si>
  <si>
    <t>05.252</t>
  </si>
  <si>
    <t>05.253</t>
  </si>
  <si>
    <t>05.254</t>
  </si>
  <si>
    <t>05.255</t>
  </si>
  <si>
    <t>05.256</t>
  </si>
  <si>
    <t>05.257</t>
  </si>
  <si>
    <t>05.258</t>
  </si>
  <si>
    <t>05.259</t>
  </si>
  <si>
    <t>05.260</t>
  </si>
  <si>
    <t>05.261</t>
  </si>
  <si>
    <t>05.262</t>
  </si>
  <si>
    <t>05.263</t>
  </si>
  <si>
    <t>05.264</t>
  </si>
  <si>
    <t>05.265</t>
  </si>
  <si>
    <t>05.266</t>
  </si>
  <si>
    <t>05.267</t>
  </si>
  <si>
    <t>05.268</t>
  </si>
  <si>
    <t>05.269</t>
  </si>
  <si>
    <t>05.270</t>
  </si>
  <si>
    <t>05.271</t>
  </si>
  <si>
    <t>05.272</t>
  </si>
  <si>
    <t>05.273</t>
  </si>
  <si>
    <t>05.274</t>
  </si>
  <si>
    <t>05.275</t>
  </si>
  <si>
    <t>05.276</t>
  </si>
  <si>
    <t>05.277</t>
  </si>
  <si>
    <t>05.278</t>
  </si>
  <si>
    <t>05.279</t>
  </si>
  <si>
    <t>05.280</t>
  </si>
  <si>
    <t>05.281</t>
  </si>
  <si>
    <t>05.282</t>
  </si>
  <si>
    <t>05.283</t>
  </si>
  <si>
    <t>05.284</t>
  </si>
  <si>
    <t>05.285</t>
  </si>
  <si>
    <t>05.286</t>
  </si>
  <si>
    <t>05.287</t>
  </si>
  <si>
    <t>05.288</t>
  </si>
  <si>
    <t>05.289</t>
  </si>
  <si>
    <t>05.290</t>
  </si>
  <si>
    <t>05.291</t>
  </si>
  <si>
    <t>05.292</t>
  </si>
  <si>
    <t>05.293</t>
  </si>
  <si>
    <t>05.294</t>
  </si>
  <si>
    <t>05.295</t>
  </si>
  <si>
    <t>05.296</t>
  </si>
  <si>
    <t>05.297</t>
  </si>
  <si>
    <t>05.298</t>
  </si>
  <si>
    <t>05.299</t>
  </si>
  <si>
    <t>05.300</t>
  </si>
  <si>
    <t>05.301</t>
  </si>
  <si>
    <t>05.302</t>
  </si>
  <si>
    <t>05.303</t>
  </si>
  <si>
    <t>05.304</t>
  </si>
  <si>
    <t>05.305</t>
  </si>
  <si>
    <t>05.306</t>
  </si>
  <si>
    <t>05.307</t>
  </si>
  <si>
    <t>05.308</t>
  </si>
  <si>
    <t>05.309</t>
  </si>
  <si>
    <t>05.310</t>
  </si>
  <si>
    <t>05.311</t>
  </si>
  <si>
    <t>05.312</t>
  </si>
  <si>
    <t>05.313</t>
  </si>
  <si>
    <t>05.314</t>
  </si>
  <si>
    <t>05.315</t>
  </si>
  <si>
    <t>05.316</t>
  </si>
  <si>
    <t>05.317</t>
  </si>
  <si>
    <t>05.318</t>
  </si>
  <si>
    <t>05.319</t>
  </si>
  <si>
    <t>05.320</t>
  </si>
  <si>
    <t>05.321</t>
  </si>
  <si>
    <t>05.322</t>
  </si>
  <si>
    <t>05.323</t>
  </si>
  <si>
    <t>05.324</t>
  </si>
  <si>
    <t>05.325</t>
  </si>
  <si>
    <t>05.326</t>
  </si>
  <si>
    <t>05.327</t>
  </si>
  <si>
    <t>05.328</t>
  </si>
  <si>
    <t>05.329</t>
  </si>
  <si>
    <t>05.330</t>
  </si>
  <si>
    <t>05.331</t>
  </si>
  <si>
    <t>05.332</t>
  </si>
  <si>
    <t>05.333</t>
  </si>
  <si>
    <t>05.334</t>
  </si>
  <si>
    <t>05.335</t>
  </si>
  <si>
    <t>05.336</t>
  </si>
  <si>
    <t>05.337</t>
  </si>
  <si>
    <t>05.338</t>
  </si>
  <si>
    <t>05.339</t>
  </si>
  <si>
    <t>05.340</t>
  </si>
  <si>
    <t>05.341</t>
  </si>
  <si>
    <t>05.342</t>
  </si>
  <si>
    <t>05.343</t>
  </si>
  <si>
    <t>05.344</t>
  </si>
  <si>
    <t>05.345</t>
  </si>
  <si>
    <t>05.346</t>
  </si>
  <si>
    <t>05.347</t>
  </si>
  <si>
    <t>05.348</t>
  </si>
  <si>
    <t>05.349</t>
  </si>
  <si>
    <t>05.350</t>
  </si>
  <si>
    <t>05.351</t>
  </si>
  <si>
    <t>05.352</t>
  </si>
  <si>
    <t>05.353</t>
  </si>
  <si>
    <t>05.354</t>
  </si>
  <si>
    <t>05.355</t>
  </si>
  <si>
    <t>05.356</t>
  </si>
  <si>
    <t>05.357</t>
  </si>
  <si>
    <t>05.358</t>
  </si>
  <si>
    <t>05.359</t>
  </si>
  <si>
    <t>05.360</t>
  </si>
  <si>
    <t>05.361</t>
  </si>
  <si>
    <t>05.362</t>
  </si>
  <si>
    <t>05.363</t>
  </si>
  <si>
    <t>05.364</t>
  </si>
  <si>
    <t>05.365</t>
  </si>
  <si>
    <t>05.366</t>
  </si>
  <si>
    <t>05.367</t>
  </si>
  <si>
    <t>05.368</t>
  </si>
  <si>
    <t>05.369</t>
  </si>
  <si>
    <t>05.370</t>
  </si>
  <si>
    <t>05.371</t>
  </si>
  <si>
    <t>05.372</t>
  </si>
  <si>
    <t>05.373</t>
  </si>
  <si>
    <t>05.374</t>
  </si>
  <si>
    <t>05.375</t>
  </si>
  <si>
    <t>05.376</t>
  </si>
  <si>
    <t>05.377</t>
  </si>
  <si>
    <t>05.378</t>
  </si>
  <si>
    <t>05.379</t>
  </si>
  <si>
    <t>05.380</t>
  </si>
  <si>
    <t>05.381</t>
  </si>
  <si>
    <t>05.382</t>
  </si>
  <si>
    <t>05.383</t>
  </si>
  <si>
    <t>05.384</t>
  </si>
  <si>
    <t>05.385</t>
  </si>
  <si>
    <t>05.386</t>
  </si>
  <si>
    <t>05.387</t>
  </si>
  <si>
    <t>05.388</t>
  </si>
  <si>
    <t>05.389</t>
  </si>
  <si>
    <t>05.390</t>
  </si>
  <si>
    <t>05.391</t>
  </si>
  <si>
    <t>05.392</t>
  </si>
  <si>
    <t>05.393</t>
  </si>
  <si>
    <t>05.394</t>
  </si>
  <si>
    <t>05.395</t>
  </si>
  <si>
    <t>05.396</t>
  </si>
  <si>
    <t>05.397</t>
  </si>
  <si>
    <t>05.398</t>
  </si>
  <si>
    <t>05.399</t>
  </si>
  <si>
    <t>05.400</t>
  </si>
  <si>
    <t>05.401</t>
  </si>
  <si>
    <t>05.402</t>
  </si>
  <si>
    <t>05.403</t>
  </si>
  <si>
    <t>05.404</t>
  </si>
  <si>
    <t>05.405</t>
  </si>
  <si>
    <t>05.406</t>
  </si>
  <si>
    <t>05.407</t>
  </si>
  <si>
    <t>05.408</t>
  </si>
  <si>
    <t>05.409</t>
  </si>
  <si>
    <t>05.410</t>
  </si>
  <si>
    <t>05.411</t>
  </si>
  <si>
    <t>05.412</t>
  </si>
  <si>
    <t>05.413</t>
  </si>
  <si>
    <t>05.414</t>
  </si>
  <si>
    <t>05.415</t>
  </si>
  <si>
    <t>05.416</t>
  </si>
  <si>
    <t>05.417</t>
  </si>
  <si>
    <t>05.418</t>
  </si>
  <si>
    <t>05.419</t>
  </si>
  <si>
    <t>05.420</t>
  </si>
  <si>
    <t>05.421</t>
  </si>
  <si>
    <t>05.422</t>
  </si>
  <si>
    <t>05.423</t>
  </si>
  <si>
    <t>05.424</t>
  </si>
  <si>
    <t>05.425</t>
  </si>
  <si>
    <t>05.426</t>
  </si>
  <si>
    <t>05.427</t>
  </si>
  <si>
    <t>05.428</t>
  </si>
  <si>
    <t>05.429</t>
  </si>
  <si>
    <t>05.430</t>
  </si>
  <si>
    <t>05.431</t>
  </si>
  <si>
    <t>05.432</t>
  </si>
  <si>
    <t>05.433</t>
  </si>
  <si>
    <t>05.434</t>
  </si>
  <si>
    <t>05.435</t>
  </si>
  <si>
    <t>05.436</t>
  </si>
  <si>
    <t>05.437</t>
  </si>
  <si>
    <t>05.438</t>
  </si>
  <si>
    <t>05.439</t>
  </si>
  <si>
    <t>05.440</t>
  </si>
  <si>
    <t>05.441</t>
  </si>
  <si>
    <t>05.442</t>
  </si>
  <si>
    <t>05.443</t>
  </si>
  <si>
    <t>05.444</t>
  </si>
  <si>
    <t>05.445</t>
  </si>
  <si>
    <t>05.446</t>
  </si>
  <si>
    <t>05.447</t>
  </si>
  <si>
    <t>05.448</t>
  </si>
  <si>
    <t>05.449</t>
  </si>
  <si>
    <t>05.450</t>
  </si>
  <si>
    <t>05.451</t>
  </si>
  <si>
    <t>05.452</t>
  </si>
  <si>
    <t>05.453</t>
  </si>
  <si>
    <t>05.454</t>
  </si>
  <si>
    <t>05.455</t>
  </si>
  <si>
    <t>05.456</t>
  </si>
  <si>
    <t>05.457</t>
  </si>
  <si>
    <t>05.458</t>
  </si>
  <si>
    <t>05.459</t>
  </si>
  <si>
    <t>05.460</t>
  </si>
  <si>
    <t>05.461</t>
  </si>
  <si>
    <t>05.462</t>
  </si>
  <si>
    <t>05.463</t>
  </si>
  <si>
    <t>05.464</t>
  </si>
  <si>
    <t>05.465</t>
  </si>
  <si>
    <t>05.466</t>
  </si>
  <si>
    <t>05.467</t>
  </si>
  <si>
    <t>05.468</t>
  </si>
  <si>
    <t>05.469</t>
  </si>
  <si>
    <t>05.470</t>
  </si>
  <si>
    <t>05.471</t>
  </si>
  <si>
    <t>05.472</t>
  </si>
  <si>
    <t>05.473</t>
  </si>
  <si>
    <t>05.474</t>
  </si>
  <si>
    <t>05.475</t>
  </si>
  <si>
    <t>05.476</t>
  </si>
  <si>
    <t>06</t>
  </si>
  <si>
    <t>Ferramentas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</si>
  <si>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</si>
  <si>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</si>
  <si>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</si>
  <si>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</si>
  <si>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</si>
  <si>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</si>
  <si>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</si>
  <si>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</si>
  <si>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</si>
  <si>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</si>
  <si>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</si>
  <si>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</si>
  <si>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</si>
  <si>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</si>
  <si>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</si>
  <si>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</si>
  <si>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</si>
  <si>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</si>
  <si>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</si>
  <si>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</si>
  <si>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</si>
  <si>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</si>
  <si>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</si>
  <si>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</si>
  <si>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06.25</t>
  </si>
  <si>
    <t>06.26</t>
  </si>
  <si>
    <t>06.27</t>
  </si>
  <si>
    <t>06.28</t>
  </si>
  <si>
    <t>06.29</t>
  </si>
  <si>
    <t>06.30</t>
  </si>
  <si>
    <t>06.31</t>
  </si>
  <si>
    <t>06.32</t>
  </si>
  <si>
    <t>06.33</t>
  </si>
  <si>
    <t>06.34</t>
  </si>
  <si>
    <t>06.35</t>
  </si>
  <si>
    <t>06.36</t>
  </si>
  <si>
    <t>06.37</t>
  </si>
  <si>
    <t>06.38</t>
  </si>
  <si>
    <t>06.39</t>
  </si>
  <si>
    <t>06.40</t>
  </si>
  <si>
    <t>06.41</t>
  </si>
  <si>
    <t>06.42</t>
  </si>
  <si>
    <t>06.43</t>
  </si>
  <si>
    <t>06.44</t>
  </si>
  <si>
    <t>06.45</t>
  </si>
  <si>
    <t>06.46</t>
  </si>
  <si>
    <t>06.47</t>
  </si>
  <si>
    <t>06.48</t>
  </si>
  <si>
    <t>06.49</t>
  </si>
  <si>
    <t>06.50</t>
  </si>
  <si>
    <t>06.51</t>
  </si>
  <si>
    <t>06.52</t>
  </si>
  <si>
    <t>06.53</t>
  </si>
  <si>
    <t>06.54</t>
  </si>
  <si>
    <t>06.55</t>
  </si>
  <si>
    <t>06.56</t>
  </si>
  <si>
    <t>06.57</t>
  </si>
  <si>
    <t>06.58</t>
  </si>
  <si>
    <t>06.59</t>
  </si>
  <si>
    <t>06.60</t>
  </si>
  <si>
    <t>06.61</t>
  </si>
  <si>
    <t>06.62</t>
  </si>
  <si>
    <t>06.63</t>
  </si>
  <si>
    <t>06.64</t>
  </si>
  <si>
    <t>06.65</t>
  </si>
  <si>
    <t>06.66</t>
  </si>
  <si>
    <t>06.67</t>
  </si>
  <si>
    <t>06.68</t>
  </si>
  <si>
    <t>06.69</t>
  </si>
  <si>
    <t>06.70</t>
  </si>
  <si>
    <t>06.71</t>
  </si>
  <si>
    <t>06.72</t>
  </si>
  <si>
    <t>06.73</t>
  </si>
  <si>
    <t>06.74</t>
  </si>
  <si>
    <t>06.75</t>
  </si>
  <si>
    <t>06.76</t>
  </si>
  <si>
    <t>06.77</t>
  </si>
  <si>
    <t>06.78</t>
  </si>
  <si>
    <t>06.79</t>
  </si>
  <si>
    <t>06.80</t>
  </si>
  <si>
    <t>06.81</t>
  </si>
  <si>
    <t>06.82</t>
  </si>
  <si>
    <t>06.83</t>
  </si>
  <si>
    <t>06.84</t>
  </si>
  <si>
    <t>06.85</t>
  </si>
  <si>
    <t>06.86</t>
  </si>
  <si>
    <t>06.87</t>
  </si>
  <si>
    <t>06.88</t>
  </si>
  <si>
    <t>06.89</t>
  </si>
  <si>
    <t>06.90</t>
  </si>
  <si>
    <t>06.91</t>
  </si>
  <si>
    <t>06.92</t>
  </si>
  <si>
    <t>06.93</t>
  </si>
  <si>
    <t>06.94</t>
  </si>
  <si>
    <t>06.95</t>
  </si>
  <si>
    <t>06.96</t>
  </si>
  <si>
    <t>06.97</t>
  </si>
  <si>
    <t>06.98</t>
  </si>
  <si>
    <t>06.99</t>
  </si>
  <si>
    <t>06.100</t>
  </si>
  <si>
    <t>06.101</t>
  </si>
  <si>
    <t>06.102</t>
  </si>
  <si>
    <t>06.103</t>
  </si>
  <si>
    <t>06.104</t>
  </si>
  <si>
    <t>06.105</t>
  </si>
  <si>
    <t>06.106</t>
  </si>
  <si>
    <t>06.107</t>
  </si>
  <si>
    <t>06.108</t>
  </si>
  <si>
    <t>06.109</t>
  </si>
  <si>
    <t>06.110</t>
  </si>
  <si>
    <t>06.111</t>
  </si>
  <si>
    <t>06.112</t>
  </si>
  <si>
    <t>06.113</t>
  </si>
  <si>
    <t>06.114</t>
  </si>
  <si>
    <t>06.115</t>
  </si>
  <si>
    <t>06.116</t>
  </si>
  <si>
    <t>06.117</t>
  </si>
  <si>
    <t>06.118</t>
  </si>
  <si>
    <t>06.119</t>
  </si>
  <si>
    <t>06.120</t>
  </si>
  <si>
    <t>06.121</t>
  </si>
  <si>
    <t>06.122</t>
  </si>
  <si>
    <t>06.123</t>
  </si>
  <si>
    <t>06.124</t>
  </si>
  <si>
    <t>06.125</t>
  </si>
  <si>
    <t>06.126</t>
  </si>
  <si>
    <t>06.127</t>
  </si>
  <si>
    <t>06.128</t>
  </si>
  <si>
    <t>06.129</t>
  </si>
  <si>
    <t>06.130</t>
  </si>
  <si>
    <t>06.131</t>
  </si>
  <si>
    <t>06.132</t>
  </si>
  <si>
    <t>06.133</t>
  </si>
  <si>
    <t>06.134</t>
  </si>
  <si>
    <t>06.135</t>
  </si>
  <si>
    <t>06.136</t>
  </si>
  <si>
    <t>06.137</t>
  </si>
  <si>
    <t>06.138</t>
  </si>
  <si>
    <t>06.139</t>
  </si>
  <si>
    <t>06.140</t>
  </si>
  <si>
    <t>06.141</t>
  </si>
  <si>
    <t>06.142</t>
  </si>
  <si>
    <t>06.143</t>
  </si>
  <si>
    <t>06.144</t>
  </si>
  <si>
    <t>06.145</t>
  </si>
  <si>
    <t>06.146</t>
  </si>
  <si>
    <t>06.147</t>
  </si>
  <si>
    <t>06.148</t>
  </si>
  <si>
    <t>06.149</t>
  </si>
  <si>
    <t>06.150</t>
  </si>
  <si>
    <t>06.151</t>
  </si>
  <si>
    <t>06.152</t>
  </si>
  <si>
    <t>06.153</t>
  </si>
  <si>
    <t>06.154</t>
  </si>
  <si>
    <t>06.155</t>
  </si>
  <si>
    <t>06.156</t>
  </si>
  <si>
    <t>06.157</t>
  </si>
  <si>
    <t>06.158</t>
  </si>
  <si>
    <t>06.159</t>
  </si>
  <si>
    <t>06.160</t>
  </si>
  <si>
    <t>06.161</t>
  </si>
  <si>
    <t>06.162</t>
  </si>
  <si>
    <t>06.163</t>
  </si>
  <si>
    <t>06.164</t>
  </si>
  <si>
    <t>FATOR DE UTILIZAÇÃO</t>
  </si>
  <si>
    <t>Manutenção do sistema de ar-condicionado</t>
  </si>
  <si>
    <t>VIDA ÚTIL (Anos)</t>
  </si>
  <si>
    <t>% DE DEPRECIAÇÃO MENSAL</t>
  </si>
  <si>
    <t>VALOR MENSAL DE DEPRECIAÇÃO</t>
  </si>
  <si>
    <t>VALOR TOTAL DE DEPRECIAÇÃO PARA 30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</si>
</sst>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_(* #,##0.00_);_(* \(#,##0.00\);_(* &quot;-&quot;??_);_(@_)"/>
    <numFmt numFmtId="167" formatCode="_(* #,##0.00_);_(* \(#,##0.00\);_(* \-??_);_(@_)"/>
    <numFmt numFmtId="168" formatCode="#,##0.00;;"/>
    <numFmt numFmtId="169" formatCode="#,##0;;"/>
    <numFmt numFmtId="170" formatCode="&quot;R$&quot;\ #,##0.00;[Red]&quot;R$&quot;\ #,##0.00"/>
    <numFmt numFmtId="171" formatCode="_-[$R$-1A0000]\ * #,##0.00_-;\-[$R$-1A0000]\ * #,##0.00_-;_-[$R$-1A0000]\ 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6"/>
      <color rgb="FFFF0000"/>
      <name val="Verdana"/>
      <family val="2"/>
    </font>
    <font>
      <b/>
      <sz val="11"/>
      <color theme="1"/>
      <name val="Arial"/>
      <family val="2"/>
    </font>
    <font>
      <b/>
      <sz val="14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name val="Verdana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23"/>
      <name val="Times New Roman"/>
      <family val="1"/>
    </font>
    <font>
      <b/>
      <sz val="11"/>
      <color indexed="23"/>
      <name val="Times New Roman"/>
      <family val="1"/>
    </font>
    <font>
      <b/>
      <i/>
      <sz val="18"/>
      <name val="Verdana"/>
      <family val="2"/>
    </font>
    <font>
      <b/>
      <sz val="20"/>
      <name val="Verdana"/>
      <family val="2"/>
    </font>
    <font>
      <b/>
      <sz val="26"/>
      <name val="Verdana"/>
      <family val="2"/>
    </font>
    <font>
      <sz val="14"/>
      <name val="Verdana"/>
      <family val="2"/>
    </font>
    <font>
      <i/>
      <sz val="14"/>
      <name val="Verdana"/>
      <family val="2"/>
    </font>
    <font>
      <sz val="14"/>
      <name val="Arial"/>
      <family val="2"/>
    </font>
    <font>
      <b/>
      <u/>
      <sz val="14"/>
      <name val="Verdana"/>
      <family val="2"/>
    </font>
    <font>
      <sz val="10"/>
      <color rgb="FFFFFF00"/>
      <name val="Arial"/>
      <family val="2"/>
    </font>
    <font>
      <sz val="12"/>
      <name val="Verdana"/>
      <family val="2"/>
    </font>
    <font>
      <b/>
      <sz val="11"/>
      <color theme="1"/>
      <name val="Times New Roman"/>
      <family val="1"/>
    </font>
    <font>
      <b/>
      <u/>
      <sz val="26"/>
      <name val="Verdana"/>
      <family val="2"/>
    </font>
    <font>
      <b/>
      <sz val="25"/>
      <name val="Verdana"/>
      <family val="2"/>
    </font>
    <font>
      <i/>
      <sz val="26"/>
      <name val="Verdana"/>
      <family val="2"/>
    </font>
    <font>
      <b/>
      <i/>
      <sz val="25"/>
      <name val="Verdana"/>
      <family val="2"/>
    </font>
    <font>
      <b/>
      <i/>
      <sz val="26"/>
      <name val="Verdana"/>
      <family val="2"/>
    </font>
    <font>
      <i/>
      <sz val="24"/>
      <name val="Verdana"/>
      <family val="2"/>
    </font>
    <font>
      <i/>
      <sz val="2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/>
    <xf numFmtId="167" fontId="2" fillId="0" borderId="0" applyFont="0" applyFill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/>
    <xf numFmtId="0" fontId="2" fillId="0" borderId="0"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6" borderId="0" xfId="0" applyFont="1" applyFill="1" applyAlignment="1" applyProtection="1">
      <alignment horizontal="centerContinuous" vertical="center"/>
      <protection locked="0"/>
    </xf>
    <xf numFmtId="0" fontId="8" fillId="6" borderId="0" xfId="0" applyFont="1" applyFill="1" applyAlignment="1" applyProtection="1">
      <alignment horizontal="centerContinuous" vertical="center"/>
      <protection locked="0"/>
    </xf>
    <xf numFmtId="0" fontId="15" fillId="0" borderId="0" xfId="0" applyFont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Continuous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4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" fontId="0" fillId="0" borderId="13" xfId="0" applyNumberFormat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171" fontId="0" fillId="0" borderId="9" xfId="0" applyNumberFormat="1" applyBorder="1" applyAlignment="1" applyProtection="1">
      <alignment horizontal="center" vertical="center" wrapText="1"/>
      <protection locked="0"/>
    </xf>
    <xf numFmtId="171" fontId="0" fillId="0" borderId="14" xfId="0" applyNumberFormat="1" applyBorder="1" applyAlignment="1" applyProtection="1">
      <alignment horizontal="center" vertical="center" wrapText="1"/>
      <protection locked="0"/>
    </xf>
    <xf numFmtId="171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8" fillId="4" borderId="0" xfId="0" applyFont="1" applyFill="1" applyAlignment="1">
      <alignment horizontal="centerContinuous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Continuous" vertical="center"/>
    </xf>
    <xf numFmtId="0" fontId="10" fillId="4" borderId="10" xfId="0" applyFont="1" applyFill="1" applyBorder="1" applyAlignment="1">
      <alignment horizontal="centerContinuous" vertical="center"/>
    </xf>
    <xf numFmtId="0" fontId="10" fillId="4" borderId="6" xfId="0" applyFont="1" applyFill="1" applyBorder="1" applyAlignment="1">
      <alignment horizontal="centerContinuous" vertical="center"/>
    </xf>
    <xf numFmtId="0" fontId="2" fillId="0" borderId="21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0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10" fontId="3" fillId="4" borderId="19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10" fillId="4" borderId="27" xfId="0" applyFont="1" applyFill="1" applyBorder="1" applyAlignment="1">
      <alignment horizontal="centerContinuous" vertical="center"/>
    </xf>
    <xf numFmtId="0" fontId="10" fillId="4" borderId="20" xfId="0" applyFont="1" applyFill="1" applyBorder="1" applyAlignment="1">
      <alignment horizontal="centerContinuous" vertical="center"/>
    </xf>
    <xf numFmtId="0" fontId="10" fillId="4" borderId="28" xfId="0" applyFont="1" applyFill="1" applyBorder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0" fontId="3" fillId="4" borderId="13" xfId="0" applyNumberFormat="1" applyFont="1" applyFill="1" applyBorder="1" applyAlignment="1">
      <alignment horizontal="center" vertical="center"/>
    </xf>
    <xf numFmtId="10" fontId="3" fillId="4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1" applyAlignment="1">
      <alignment horizontal="center" vertical="center"/>
    </xf>
    <xf numFmtId="0" fontId="26" fillId="0" borderId="0" xfId="6" applyFont="1" applyAlignment="1">
      <alignment vertical="center" wrapText="1"/>
    </xf>
    <xf numFmtId="0" fontId="27" fillId="0" borderId="0" xfId="6" applyFont="1" applyAlignment="1">
      <alignment vertical="center" wrapText="1"/>
    </xf>
    <xf numFmtId="0" fontId="8" fillId="0" borderId="0" xfId="6" applyFont="1" applyAlignment="1">
      <alignment vertical="center" wrapText="1"/>
    </xf>
    <xf numFmtId="0" fontId="28" fillId="0" borderId="0" xfId="6" applyFont="1" applyAlignment="1">
      <alignment vertical="center" wrapText="1"/>
    </xf>
    <xf numFmtId="0" fontId="28" fillId="0" borderId="0" xfId="6" applyFont="1" applyAlignment="1">
      <alignment horizontal="left" vertical="center" wrapText="1"/>
    </xf>
    <xf numFmtId="0" fontId="29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28" fillId="0" borderId="0" xfId="6" applyFont="1" applyAlignment="1">
      <alignment horizontal="right" vertical="center"/>
    </xf>
    <xf numFmtId="0" fontId="30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6" applyFont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27" fillId="0" borderId="0" xfId="1" applyFont="1" applyAlignment="1">
      <alignment vertical="center"/>
    </xf>
    <xf numFmtId="0" fontId="27" fillId="0" borderId="0" xfId="6" applyFont="1" applyAlignment="1">
      <alignment horizontal="center" vertical="center" wrapText="1"/>
    </xf>
    <xf numFmtId="0" fontId="6" fillId="4" borderId="0" xfId="7" applyFont="1" applyFill="1" applyAlignment="1" applyProtection="1">
      <alignment horizontal="centerContinuous" vertical="center"/>
    </xf>
    <xf numFmtId="0" fontId="2" fillId="0" borderId="0" xfId="7">
      <protection locked="0"/>
    </xf>
    <xf numFmtId="0" fontId="2" fillId="0" borderId="0" xfId="7" applyAlignment="1">
      <alignment vertical="center" wrapText="1"/>
      <protection locked="0"/>
    </xf>
    <xf numFmtId="0" fontId="8" fillId="4" borderId="0" xfId="7" applyFont="1" applyFill="1" applyAlignment="1" applyProtection="1">
      <alignment horizontal="centerContinuous" vertical="center"/>
    </xf>
    <xf numFmtId="0" fontId="15" fillId="5" borderId="0" xfId="7" applyFont="1" applyFill="1" applyAlignment="1" applyProtection="1">
      <alignment horizontal="centerContinuous" vertical="center" wrapText="1"/>
    </xf>
    <xf numFmtId="2" fontId="10" fillId="4" borderId="31" xfId="1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7" applyFont="1" applyAlignment="1">
      <alignment horizontal="center" vertical="center" wrapText="1"/>
      <protection locked="0"/>
    </xf>
    <xf numFmtId="0" fontId="3" fillId="7" borderId="34" xfId="7" quotePrefix="1" applyFont="1" applyFill="1" applyBorder="1" applyAlignment="1" applyProtection="1">
      <alignment horizontal="center" vertical="center"/>
    </xf>
    <xf numFmtId="0" fontId="2" fillId="7" borderId="34" xfId="7" applyFill="1" applyBorder="1" applyAlignment="1" applyProtection="1">
      <alignment horizontal="center" vertical="center"/>
    </xf>
    <xf numFmtId="0" fontId="20" fillId="7" borderId="34" xfId="7" applyFont="1" applyFill="1" applyBorder="1" applyAlignment="1" applyProtection="1">
      <alignment horizontal="center" vertical="center" wrapText="1"/>
    </xf>
    <xf numFmtId="0" fontId="2" fillId="7" borderId="34" xfId="7" applyFill="1" applyBorder="1" applyAlignment="1" applyProtection="1">
      <alignment horizontal="center"/>
    </xf>
    <xf numFmtId="1" fontId="2" fillId="7" borderId="34" xfId="7" applyNumberFormat="1" applyFill="1" applyBorder="1" applyAlignment="1" applyProtection="1">
      <alignment horizontal="center"/>
    </xf>
    <xf numFmtId="10" fontId="0" fillId="7" borderId="34" xfId="9" applyNumberFormat="1" applyFont="1" applyFill="1" applyBorder="1" applyAlignment="1" applyProtection="1">
      <alignment horizontal="center"/>
    </xf>
    <xf numFmtId="44" fontId="2" fillId="7" borderId="34" xfId="7" applyNumberFormat="1" applyFill="1" applyBorder="1" applyAlignment="1" applyProtection="1">
      <alignment horizontal="center"/>
    </xf>
    <xf numFmtId="0" fontId="2" fillId="8" borderId="34" xfId="7" applyFill="1" applyBorder="1" applyAlignment="1" applyProtection="1">
      <alignment horizontal="center" vertical="center"/>
    </xf>
    <xf numFmtId="0" fontId="21" fillId="8" borderId="34" xfId="7" applyFont="1" applyFill="1" applyBorder="1" applyAlignment="1" applyProtection="1">
      <alignment horizontal="center" vertical="center" wrapText="1"/>
    </xf>
    <xf numFmtId="0" fontId="2" fillId="8" borderId="34" xfId="7" applyFill="1" applyBorder="1" applyAlignment="1" applyProtection="1">
      <alignment horizontal="center"/>
    </xf>
    <xf numFmtId="1" fontId="2" fillId="8" borderId="34" xfId="7" applyNumberFormat="1" applyFill="1" applyBorder="1" applyAlignment="1" applyProtection="1">
      <alignment horizontal="center"/>
    </xf>
    <xf numFmtId="10" fontId="0" fillId="8" borderId="34" xfId="9" applyNumberFormat="1" applyFont="1" applyFill="1" applyBorder="1" applyAlignment="1" applyProtection="1">
      <alignment horizontal="center"/>
    </xf>
    <xf numFmtId="44" fontId="2" fillId="8" borderId="34" xfId="7" applyNumberFormat="1" applyFill="1" applyBorder="1" applyAlignment="1" applyProtection="1">
      <alignment horizontal="center"/>
    </xf>
    <xf numFmtId="0" fontId="2" fillId="0" borderId="0" xfId="7" applyAlignment="1">
      <alignment horizontal="center" vertical="center" wrapText="1"/>
      <protection locked="0"/>
    </xf>
    <xf numFmtId="0" fontId="2" fillId="0" borderId="34" xfId="7" applyBorder="1" applyAlignment="1" applyProtection="1">
      <alignment horizontal="center" vertical="center"/>
    </xf>
    <xf numFmtId="0" fontId="2" fillId="0" borderId="34" xfId="7" applyBorder="1" applyAlignment="1" applyProtection="1">
      <alignment vertical="center" wrapText="1"/>
    </xf>
    <xf numFmtId="4" fontId="2" fillId="0" borderId="34" xfId="2" applyNumberFormat="1" applyFont="1" applyFill="1" applyBorder="1" applyAlignment="1" applyProtection="1">
      <alignment horizontal="center" vertical="center" wrapText="1"/>
    </xf>
    <xf numFmtId="1" fontId="2" fillId="0" borderId="34" xfId="2" applyNumberFormat="1" applyFont="1" applyFill="1" applyBorder="1" applyAlignment="1" applyProtection="1">
      <alignment horizontal="center" vertical="center" wrapText="1"/>
    </xf>
    <xf numFmtId="10" fontId="2" fillId="0" borderId="34" xfId="9" applyNumberFormat="1" applyFont="1" applyFill="1" applyBorder="1" applyAlignment="1" applyProtection="1">
      <alignment horizontal="center" vertical="center" wrapText="1"/>
    </xf>
    <xf numFmtId="165" fontId="2" fillId="0" borderId="34" xfId="3" applyFont="1" applyFill="1" applyBorder="1" applyAlignment="1" applyProtection="1">
      <alignment vertical="center" wrapText="1"/>
    </xf>
    <xf numFmtId="165" fontId="2" fillId="0" borderId="34" xfId="3" applyFont="1" applyFill="1" applyBorder="1" applyAlignment="1" applyProtection="1">
      <alignment horizontal="right" vertical="center" wrapText="1"/>
    </xf>
    <xf numFmtId="165" fontId="2" fillId="0" borderId="34" xfId="3" applyFont="1" applyFill="1" applyBorder="1" applyAlignment="1" applyProtection="1">
      <alignment horizontal="center" vertical="center" wrapText="1"/>
    </xf>
    <xf numFmtId="0" fontId="2" fillId="0" borderId="34" xfId="2" applyNumberFormat="1" applyFont="1" applyFill="1" applyBorder="1" applyAlignment="1" applyProtection="1">
      <alignment horizontal="center" vertical="center" wrapText="1"/>
    </xf>
    <xf numFmtId="170" fontId="5" fillId="3" borderId="4" xfId="11" applyNumberFormat="1" applyFont="1" applyFill="1" applyBorder="1" applyAlignment="1" applyProtection="1">
      <alignment horizontal="right" vertical="center" wrapText="1"/>
    </xf>
    <xf numFmtId="166" fontId="2" fillId="0" borderId="0" xfId="11" applyFont="1" applyProtection="1">
      <protection locked="0"/>
    </xf>
    <xf numFmtId="166" fontId="2" fillId="0" borderId="0" xfId="11" applyFont="1" applyAlignment="1" applyProtection="1">
      <alignment horizontal="right"/>
    </xf>
    <xf numFmtId="166" fontId="2" fillId="0" borderId="0" xfId="11" applyFont="1" applyProtection="1"/>
    <xf numFmtId="168" fontId="13" fillId="3" borderId="30" xfId="7" applyNumberFormat="1" applyFont="1" applyFill="1" applyBorder="1" applyAlignment="1" applyProtection="1">
      <alignment vertical="center" wrapText="1"/>
    </xf>
    <xf numFmtId="49" fontId="13" fillId="3" borderId="36" xfId="7" applyNumberFormat="1" applyFont="1" applyFill="1" applyBorder="1" applyAlignment="1" applyProtection="1">
      <alignment vertical="center" wrapText="1"/>
    </xf>
    <xf numFmtId="168" fontId="13" fillId="3" borderId="36" xfId="7" applyNumberFormat="1" applyFont="1" applyFill="1" applyBorder="1" applyAlignment="1" applyProtection="1">
      <alignment vertical="center" wrapText="1"/>
    </xf>
    <xf numFmtId="168" fontId="13" fillId="3" borderId="33" xfId="7" applyNumberFormat="1" applyFont="1" applyFill="1" applyBorder="1" applyAlignment="1" applyProtection="1">
      <alignment vertical="center" wrapText="1"/>
    </xf>
    <xf numFmtId="1" fontId="13" fillId="3" borderId="33" xfId="7" applyNumberFormat="1" applyFont="1" applyFill="1" applyBorder="1" applyAlignment="1" applyProtection="1">
      <alignment vertical="center" wrapText="1"/>
    </xf>
    <xf numFmtId="10" fontId="13" fillId="3" borderId="33" xfId="9" applyNumberFormat="1" applyFont="1" applyFill="1" applyBorder="1" applyAlignment="1" applyProtection="1">
      <alignment vertical="center" wrapText="1"/>
    </xf>
    <xf numFmtId="168" fontId="17" fillId="3" borderId="5" xfId="7" applyNumberFormat="1" applyFont="1" applyFill="1" applyBorder="1" applyAlignment="1" applyProtection="1">
      <alignment horizontal="centerContinuous" vertical="center" wrapText="1"/>
    </xf>
    <xf numFmtId="168" fontId="17" fillId="3" borderId="10" xfId="7" applyNumberFormat="1" applyFont="1" applyFill="1" applyBorder="1" applyAlignment="1" applyProtection="1">
      <alignment horizontal="centerContinuous" vertical="center" wrapText="1"/>
    </xf>
    <xf numFmtId="168" fontId="5" fillId="3" borderId="10" xfId="7" applyNumberFormat="1" applyFont="1" applyFill="1" applyBorder="1" applyAlignment="1" applyProtection="1">
      <alignment horizontal="centerContinuous" vertical="center" wrapText="1"/>
    </xf>
    <xf numFmtId="168" fontId="17" fillId="3" borderId="5" xfId="7" applyNumberFormat="1" applyFont="1" applyFill="1" applyBorder="1" applyAlignment="1" applyProtection="1">
      <alignment vertical="center" wrapText="1"/>
    </xf>
    <xf numFmtId="168" fontId="17" fillId="3" borderId="10" xfId="7" applyNumberFormat="1" applyFont="1" applyFill="1" applyBorder="1" applyAlignment="1" applyProtection="1">
      <alignment vertical="center" wrapText="1"/>
    </xf>
    <xf numFmtId="1" fontId="17" fillId="3" borderId="10" xfId="7" applyNumberFormat="1" applyFont="1" applyFill="1" applyBorder="1" applyAlignment="1" applyProtection="1">
      <alignment vertical="center" wrapText="1"/>
    </xf>
    <xf numFmtId="10" fontId="17" fillId="3" borderId="10" xfId="9" applyNumberFormat="1" applyFont="1" applyFill="1" applyBorder="1" applyAlignment="1" applyProtection="1">
      <alignment vertical="center" wrapText="1"/>
    </xf>
    <xf numFmtId="165" fontId="2" fillId="0" borderId="34" xfId="3" applyFont="1" applyFill="1" applyBorder="1" applyAlignment="1" applyProtection="1">
      <alignment vertical="center" wrapText="1"/>
      <protection locked="0"/>
    </xf>
    <xf numFmtId="0" fontId="18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10" fontId="2" fillId="0" borderId="38" xfId="0" applyNumberFormat="1" applyFont="1" applyBorder="1" applyAlignment="1">
      <alignment horizontal="center" vertical="center"/>
    </xf>
    <xf numFmtId="10" fontId="3" fillId="4" borderId="36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23" fillId="0" borderId="0" xfId="6" applyFont="1" applyAlignment="1">
      <alignment horizontal="left" vertical="center" indent="7"/>
    </xf>
    <xf numFmtId="0" fontId="24" fillId="0" borderId="0" xfId="6" applyFont="1" applyAlignment="1">
      <alignment horizontal="left" vertical="center" indent="7"/>
    </xf>
    <xf numFmtId="0" fontId="25" fillId="2" borderId="0" xfId="6" applyFont="1" applyFill="1" applyAlignment="1">
      <alignment horizontal="center" vertical="center"/>
    </xf>
    <xf numFmtId="0" fontId="31" fillId="0" borderId="0" xfId="6" applyFont="1" applyAlignment="1">
      <alignment horizontal="left" vertical="center" wrapText="1"/>
    </xf>
    <xf numFmtId="0" fontId="8" fillId="0" borderId="0" xfId="6" applyFont="1" applyAlignment="1">
      <alignment horizontal="center" vertical="center" wrapText="1"/>
    </xf>
    <xf numFmtId="0" fontId="27" fillId="0" borderId="0" xfId="6" applyFont="1" applyAlignment="1">
      <alignment horizontal="center" vertical="center" wrapText="1"/>
    </xf>
    <xf numFmtId="0" fontId="34" fillId="0" borderId="0" xfId="6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36" fillId="0" borderId="0" xfId="6" applyFont="1" applyAlignment="1">
      <alignment horizontal="center" vertical="center" wrapText="1"/>
    </xf>
    <xf numFmtId="0" fontId="37" fillId="0" borderId="0" xfId="6" applyFont="1" applyAlignment="1">
      <alignment horizontal="center" vertical="center" wrapText="1"/>
    </xf>
    <xf numFmtId="0" fontId="40" fillId="0" borderId="0" xfId="6" applyFont="1" applyAlignment="1">
      <alignment horizontal="center" vertical="center" wrapText="1"/>
    </xf>
    <xf numFmtId="0" fontId="10" fillId="4" borderId="32" xfId="0" applyFont="1" applyFill="1" applyBorder="1" applyAlignment="1" applyProtection="1">
      <alignment horizontal="center" vertical="center" wrapText="1"/>
    </xf>
    <xf numFmtId="0" fontId="10" fillId="4" borderId="31" xfId="0" applyFont="1" applyFill="1" applyBorder="1" applyAlignment="1" applyProtection="1">
      <alignment horizontal="center" vertical="center" wrapText="1"/>
    </xf>
    <xf numFmtId="2" fontId="10" fillId="4" borderId="31" xfId="10" applyNumberFormat="1" applyFont="1" applyFill="1" applyBorder="1" applyAlignment="1" applyProtection="1">
      <alignment horizontal="center" vertical="center" wrapText="1"/>
    </xf>
    <xf numFmtId="43" fontId="10" fillId="4" borderId="31" xfId="10" applyFont="1" applyFill="1" applyBorder="1" applyAlignment="1" applyProtection="1">
      <alignment horizontal="center" vertical="center" wrapText="1"/>
    </xf>
    <xf numFmtId="0" fontId="10" fillId="4" borderId="39" xfId="0" applyFont="1" applyFill="1" applyBorder="1" applyAlignment="1" applyProtection="1">
      <alignment horizontal="center" vertical="center" wrapText="1"/>
    </xf>
    <xf numFmtId="169" fontId="17" fillId="3" borderId="35" xfId="0" applyNumberFormat="1" applyFont="1" applyFill="1" applyBorder="1" applyAlignment="1" applyProtection="1">
      <alignment horizontal="center" wrapText="1"/>
    </xf>
    <xf numFmtId="0" fontId="2" fillId="7" borderId="34" xfId="7" applyFill="1" applyBorder="1" applyAlignment="1" applyProtection="1">
      <alignment horizontal="center"/>
      <protection locked="0"/>
    </xf>
    <xf numFmtId="0" fontId="2" fillId="8" borderId="34" xfId="7" applyFill="1" applyBorder="1" applyAlignment="1" applyProtection="1">
      <alignment horizontal="center"/>
      <protection locked="0"/>
    </xf>
    <xf numFmtId="0" fontId="16" fillId="5" borderId="4" xfId="7" applyFont="1" applyFill="1" applyBorder="1" applyAlignment="1" applyProtection="1">
      <alignment vertical="center" wrapText="1"/>
    </xf>
    <xf numFmtId="0" fontId="6" fillId="4" borderId="0" xfId="7" applyFont="1" applyFill="1" applyAlignment="1" applyProtection="1">
      <alignment horizontal="centerContinuous" vertical="center" wrapText="1"/>
    </xf>
    <xf numFmtId="1" fontId="6" fillId="4" borderId="0" xfId="7" applyNumberFormat="1" applyFont="1" applyFill="1" applyAlignment="1" applyProtection="1">
      <alignment horizontal="centerContinuous" vertical="center"/>
    </xf>
    <xf numFmtId="10" fontId="6" fillId="4" borderId="0" xfId="9" applyNumberFormat="1" applyFont="1" applyFill="1" applyBorder="1" applyAlignment="1" applyProtection="1">
      <alignment horizontal="centerContinuous" vertical="center"/>
    </xf>
    <xf numFmtId="0" fontId="8" fillId="4" borderId="0" xfId="7" applyFont="1" applyFill="1" applyAlignment="1" applyProtection="1">
      <alignment horizontal="centerContinuous" vertical="center" wrapText="1"/>
    </xf>
    <xf numFmtId="1" fontId="8" fillId="4" borderId="0" xfId="7" applyNumberFormat="1" applyFont="1" applyFill="1" applyAlignment="1" applyProtection="1">
      <alignment horizontal="centerContinuous" vertical="center"/>
    </xf>
    <xf numFmtId="10" fontId="8" fillId="4" borderId="0" xfId="9" applyNumberFormat="1" applyFont="1" applyFill="1" applyBorder="1" applyAlignment="1" applyProtection="1">
      <alignment horizontal="centerContinuous" vertical="center"/>
    </xf>
    <xf numFmtId="1" fontId="15" fillId="5" borderId="0" xfId="7" applyNumberFormat="1" applyFont="1" applyFill="1" applyAlignment="1" applyProtection="1">
      <alignment horizontal="centerContinuous" vertical="center" wrapText="1"/>
    </xf>
    <xf numFmtId="10" fontId="15" fillId="5" borderId="0" xfId="9" applyNumberFormat="1" applyFont="1" applyFill="1" applyBorder="1" applyAlignment="1" applyProtection="1">
      <alignment horizontal="centerContinuous" vertical="center" wrapText="1"/>
    </xf>
    <xf numFmtId="0" fontId="16" fillId="5" borderId="4" xfId="7" applyFont="1" applyFill="1" applyBorder="1" applyAlignment="1" applyProtection="1">
      <alignment horizontal="center" vertical="center" wrapText="1"/>
    </xf>
    <xf numFmtId="1" fontId="16" fillId="5" borderId="4" xfId="7" applyNumberFormat="1" applyFont="1" applyFill="1" applyBorder="1" applyAlignment="1" applyProtection="1">
      <alignment vertical="center" wrapText="1"/>
    </xf>
    <xf numFmtId="10" fontId="16" fillId="5" borderId="4" xfId="9" applyNumberFormat="1" applyFont="1" applyFill="1" applyBorder="1" applyAlignment="1" applyProtection="1">
      <alignment vertical="center" wrapText="1"/>
    </xf>
    <xf numFmtId="0" fontId="2" fillId="0" borderId="0" xfId="7" applyAlignment="1" applyProtection="1">
      <alignment horizontal="center" vertical="center"/>
    </xf>
    <xf numFmtId="0" fontId="2" fillId="0" borderId="0" xfId="7" applyAlignment="1" applyProtection="1">
      <alignment horizontal="left" vertical="center" wrapText="1"/>
    </xf>
    <xf numFmtId="2" fontId="3" fillId="0" borderId="0" xfId="11" applyNumberFormat="1" applyFont="1" applyAlignment="1" applyProtection="1">
      <alignment horizontal="right"/>
    </xf>
    <xf numFmtId="1" fontId="3" fillId="0" borderId="0" xfId="11" applyNumberFormat="1" applyFont="1" applyAlignment="1" applyProtection="1">
      <alignment horizontal="right"/>
    </xf>
    <xf numFmtId="10" fontId="3" fillId="0" borderId="0" xfId="9" applyNumberFormat="1" applyFont="1" applyAlignment="1" applyProtection="1">
      <alignment horizontal="right"/>
    </xf>
    <xf numFmtId="0" fontId="6" fillId="4" borderId="0" xfId="7" applyFont="1" applyFill="1" applyAlignment="1" applyProtection="1">
      <alignment horizontal="centerContinuous" vertical="center"/>
      <protection locked="0"/>
    </xf>
    <xf numFmtId="0" fontId="8" fillId="4" borderId="0" xfId="7" applyFont="1" applyFill="1" applyAlignment="1" applyProtection="1">
      <alignment horizontal="centerContinuous" vertical="center"/>
      <protection locked="0"/>
    </xf>
    <xf numFmtId="0" fontId="15" fillId="5" borderId="0" xfId="7" applyFont="1" applyFill="1" applyAlignment="1" applyProtection="1">
      <alignment horizontal="centerContinuous" vertical="center" wrapText="1"/>
      <protection locked="0"/>
    </xf>
    <xf numFmtId="0" fontId="16" fillId="5" borderId="4" xfId="7" applyFont="1" applyFill="1" applyBorder="1" applyAlignment="1" applyProtection="1">
      <alignment vertical="center" wrapText="1"/>
      <protection locked="0"/>
    </xf>
    <xf numFmtId="165" fontId="2" fillId="3" borderId="34" xfId="3" applyFont="1" applyFill="1" applyBorder="1" applyAlignment="1" applyProtection="1">
      <alignment vertical="center" wrapText="1"/>
      <protection locked="0"/>
    </xf>
    <xf numFmtId="168" fontId="17" fillId="3" borderId="10" xfId="7" applyNumberFormat="1" applyFont="1" applyFill="1" applyBorder="1" applyAlignment="1" applyProtection="1">
      <alignment vertical="center" wrapText="1"/>
      <protection locked="0"/>
    </xf>
  </cellXfs>
  <cellStyles count="14">
    <cellStyle name="Moeda 2" xfId="3" xr:uid="{00000000-0005-0000-0000-000002000000}"/>
    <cellStyle name="Moeda 2 2" xfId="5" xr:uid="{00000000-0005-0000-0000-000003000000}"/>
    <cellStyle name="Moeda 2 3" xfId="8" xr:uid="{B80A933A-479B-471F-9ECB-AD0EB77787BB}"/>
    <cellStyle name="Normal" xfId="0" builtinId="0"/>
    <cellStyle name="Normal 2" xfId="6" xr:uid="{00000000-0005-0000-0000-000005000000}"/>
    <cellStyle name="Normal 2 2" xfId="7" xr:uid="{50D1A0D5-A4EC-4076-AF98-95E0ED21A0BA}"/>
    <cellStyle name="Normal_Composições" xfId="1" xr:uid="{00000000-0005-0000-0000-000006000000}"/>
    <cellStyle name="Porcentagem 2 2" xfId="9" xr:uid="{A3E8D960-2C1E-4E5C-94F3-689F2154B95E}"/>
    <cellStyle name="Separador de milhares_MODELO CÂMARA" xfId="2" xr:uid="{00000000-0005-0000-0000-000008000000}"/>
    <cellStyle name="Vírgula 2" xfId="4" xr:uid="{00000000-0005-0000-0000-00000A000000}"/>
    <cellStyle name="Vírgula 2 2 3" xfId="11" xr:uid="{712559A3-980B-41F1-8C00-0E2F15426817}"/>
    <cellStyle name="Vírgula 3" xfId="10" xr:uid="{87E4B66D-3709-43B0-988D-E237CC2B260C}"/>
    <cellStyle name="Vírgula 3 2" xfId="12" xr:uid="{20AD1490-76AA-492B-9FD2-74729FBC0D44}"/>
    <cellStyle name="Vírgula 5" xfId="13" xr:uid="{F4F018C4-B708-41E1-BFBC-9F1F661752A0}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30082</xdr:colOff>
      <xdr:row>27</xdr:row>
      <xdr:rowOff>120066</xdr:rowOff>
    </xdr:from>
    <xdr:to>
      <xdr:col>3</xdr:col>
      <xdr:colOff>1188921</xdr:colOff>
      <xdr:row>45</xdr:row>
      <xdr:rowOff>26769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82" y="7073316"/>
          <a:ext cx="6635714" cy="33357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</xdr:row>
      <xdr:rowOff>9525</xdr:rowOff>
    </xdr:from>
    <xdr:to>
      <xdr:col>5</xdr:col>
      <xdr:colOff>161925</xdr:colOff>
      <xdr:row>4</xdr:row>
      <xdr:rowOff>85725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29550" y="638175"/>
          <a:ext cx="13620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389AF-5B47-4051-87B4-E1286B44D6B0}">
  <sheetPr codeName="Plan16">
    <tabColor rgb="FFFFFF00"/>
    <pageSetUpPr fitToPage="1"/>
  </sheetPr>
  <dimension ref="A1:FK682"/>
  <sheetViews>
    <sheetView tabSelected="1" zoomScale="80" zoomScaleNormal="80" zoomScaleSheetLayoutView="55" workbookViewId="0">
      <pane ySplit="5" topLeftCell="A6" activePane="bottomLeft" state="frozen"/>
      <selection activeCell="B1" sqref="B1"/>
      <selection pane="bottomLeft" activeCell="I658" sqref="I658"/>
    </sheetView>
  </sheetViews>
  <sheetFormatPr defaultColWidth="9.140625" defaultRowHeight="12.75" x14ac:dyDescent="0.2"/>
  <cols>
    <col min="1" max="1" width="8.7109375" style="169" customWidth="1"/>
    <col min="2" max="2" width="15.7109375" style="169" customWidth="1"/>
    <col min="3" max="3" width="80.7109375" style="170" customWidth="1"/>
    <col min="4" max="4" width="15.7109375" style="169" customWidth="1"/>
    <col min="5" max="6" width="15.7109375" style="171" customWidth="1"/>
    <col min="7" max="7" width="15.7109375" style="172" customWidth="1"/>
    <col min="8" max="8" width="15.7109375" style="173" customWidth="1"/>
    <col min="9" max="9" width="20.7109375" style="107" customWidth="1"/>
    <col min="10" max="10" width="20.7109375" style="108" customWidth="1"/>
    <col min="11" max="11" width="15.7109375" style="109" customWidth="1"/>
    <col min="12" max="14" width="20.7109375" style="109" customWidth="1"/>
    <col min="15" max="15" width="20.7109375" style="108" customWidth="1"/>
    <col min="16" max="16384" width="9.140625" style="77"/>
  </cols>
  <sheetData>
    <row r="1" spans="1:167" s="78" customFormat="1" ht="24.95" customHeight="1" x14ac:dyDescent="0.2">
      <c r="A1" s="76" t="s">
        <v>2455</v>
      </c>
      <c r="B1" s="76"/>
      <c r="C1" s="158"/>
      <c r="D1" s="76"/>
      <c r="E1" s="76"/>
      <c r="F1" s="76"/>
      <c r="G1" s="159"/>
      <c r="H1" s="160"/>
      <c r="I1" s="174"/>
      <c r="J1" s="76"/>
      <c r="K1" s="76"/>
      <c r="L1" s="76"/>
      <c r="M1" s="76"/>
      <c r="N1" s="76"/>
      <c r="O1" s="76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</row>
    <row r="2" spans="1:167" s="78" customFormat="1" ht="24.95" customHeight="1" x14ac:dyDescent="0.2">
      <c r="A2" s="79" t="s">
        <v>170</v>
      </c>
      <c r="B2" s="79"/>
      <c r="C2" s="161"/>
      <c r="D2" s="79"/>
      <c r="E2" s="79"/>
      <c r="F2" s="79"/>
      <c r="G2" s="162"/>
      <c r="H2" s="163"/>
      <c r="I2" s="175"/>
      <c r="J2" s="79"/>
      <c r="K2" s="79"/>
      <c r="L2" s="79"/>
      <c r="M2" s="79"/>
      <c r="N2" s="79"/>
      <c r="O2" s="79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</row>
    <row r="3" spans="1:167" s="78" customFormat="1" ht="20.100000000000001" customHeight="1" x14ac:dyDescent="0.2">
      <c r="A3" s="80" t="s">
        <v>1770</v>
      </c>
      <c r="B3" s="80"/>
      <c r="C3" s="80"/>
      <c r="D3" s="80"/>
      <c r="E3" s="80"/>
      <c r="F3" s="80"/>
      <c r="G3" s="164"/>
      <c r="H3" s="165"/>
      <c r="I3" s="176"/>
      <c r="J3" s="80"/>
      <c r="K3" s="80"/>
      <c r="L3" s="80"/>
      <c r="M3" s="80"/>
      <c r="N3" s="80"/>
      <c r="O3" s="80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</row>
    <row r="4" spans="1:167" s="78" customFormat="1" ht="18" customHeight="1" thickBot="1" x14ac:dyDescent="0.25">
      <c r="A4" s="166"/>
      <c r="B4" s="166"/>
      <c r="C4" s="157"/>
      <c r="D4" s="157"/>
      <c r="E4" s="157"/>
      <c r="F4" s="157"/>
      <c r="G4" s="167"/>
      <c r="H4" s="168"/>
      <c r="I4" s="177"/>
      <c r="J4" s="157"/>
      <c r="K4" s="157"/>
      <c r="L4" s="157"/>
      <c r="M4" s="157"/>
      <c r="N4" s="157"/>
      <c r="O4" s="15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</row>
    <row r="5" spans="1:167" s="82" customFormat="1" ht="60" customHeight="1" x14ac:dyDescent="0.2">
      <c r="A5" s="149" t="s">
        <v>0</v>
      </c>
      <c r="B5" s="150" t="s">
        <v>1771</v>
      </c>
      <c r="C5" s="150" t="s">
        <v>1</v>
      </c>
      <c r="D5" s="151" t="s">
        <v>23</v>
      </c>
      <c r="E5" s="152" t="s">
        <v>171</v>
      </c>
      <c r="F5" s="152" t="s">
        <v>2454</v>
      </c>
      <c r="G5" s="152" t="s">
        <v>2456</v>
      </c>
      <c r="H5" s="152" t="s">
        <v>2457</v>
      </c>
      <c r="I5" s="81" t="s">
        <v>3</v>
      </c>
      <c r="J5" s="153" t="s">
        <v>172</v>
      </c>
      <c r="K5" s="150" t="s">
        <v>173</v>
      </c>
      <c r="L5" s="150" t="s">
        <v>2458</v>
      </c>
      <c r="M5" s="151" t="s">
        <v>2459</v>
      </c>
      <c r="N5" s="152" t="s">
        <v>174</v>
      </c>
      <c r="O5" s="152" t="s">
        <v>4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167" s="96" customFormat="1" ht="15" x14ac:dyDescent="0.25">
      <c r="A6" s="83" t="s">
        <v>1772</v>
      </c>
      <c r="B6" s="84"/>
      <c r="C6" s="85" t="s">
        <v>1773</v>
      </c>
      <c r="D6" s="86"/>
      <c r="E6" s="86"/>
      <c r="F6" s="86"/>
      <c r="G6" s="87"/>
      <c r="H6" s="88"/>
      <c r="I6" s="155"/>
      <c r="J6" s="89">
        <f>SUBTOTAL(109,J7)</f>
        <v>220746.6</v>
      </c>
      <c r="K6" s="86"/>
      <c r="L6" s="86"/>
      <c r="M6" s="86"/>
      <c r="N6" s="86"/>
      <c r="O6" s="89">
        <f>SUBTOTAL(109,O7)</f>
        <v>220746.6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</row>
    <row r="7" spans="1:167" s="96" customFormat="1" ht="25.5" x14ac:dyDescent="0.2">
      <c r="A7" s="97" t="s">
        <v>1774</v>
      </c>
      <c r="B7" s="97" t="s">
        <v>437</v>
      </c>
      <c r="C7" s="98" t="s">
        <v>1070</v>
      </c>
      <c r="D7" s="99" t="s">
        <v>304</v>
      </c>
      <c r="E7" s="99">
        <v>30</v>
      </c>
      <c r="F7" s="99">
        <v>1</v>
      </c>
      <c r="G7" s="100"/>
      <c r="H7" s="101"/>
      <c r="I7" s="123">
        <v>7358.22</v>
      </c>
      <c r="J7" s="102">
        <f>IF(ISNUMBER(I7),ROUND(F7*E7*I7,2),"")</f>
        <v>220746.6</v>
      </c>
      <c r="K7" s="101">
        <v>0</v>
      </c>
      <c r="L7" s="101"/>
      <c r="M7" s="101"/>
      <c r="N7" s="104">
        <f>IF(ISNUMBER(I7),ROUND(I7*(1+K7),2),"")</f>
        <v>7358.22</v>
      </c>
      <c r="O7" s="103">
        <f>IF(ISNUMBER(I7),ROUND(F7*N7*E7,2),"")</f>
        <v>220746.6</v>
      </c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</row>
    <row r="8" spans="1:167" s="96" customFormat="1" ht="15" x14ac:dyDescent="0.25">
      <c r="A8" s="83" t="s">
        <v>1775</v>
      </c>
      <c r="B8" s="84"/>
      <c r="C8" s="85" t="s">
        <v>1776</v>
      </c>
      <c r="D8" s="86"/>
      <c r="E8" s="86"/>
      <c r="F8" s="86"/>
      <c r="G8" s="87"/>
      <c r="H8" s="88"/>
      <c r="I8" s="155"/>
      <c r="J8" s="89">
        <f>SUBTOTAL(109,J9:J36)</f>
        <v>181198.47999999998</v>
      </c>
      <c r="K8" s="86"/>
      <c r="L8" s="86"/>
      <c r="M8" s="86"/>
      <c r="N8" s="86"/>
      <c r="O8" s="89">
        <f>SUBTOTAL(109,O9:O36)</f>
        <v>181608.76</v>
      </c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</row>
    <row r="9" spans="1:167" s="96" customFormat="1" ht="15" x14ac:dyDescent="0.25">
      <c r="A9" s="90" t="s">
        <v>1777</v>
      </c>
      <c r="B9" s="90"/>
      <c r="C9" s="91" t="s">
        <v>1778</v>
      </c>
      <c r="D9" s="92"/>
      <c r="E9" s="92"/>
      <c r="F9" s="92"/>
      <c r="G9" s="93"/>
      <c r="H9" s="94"/>
      <c r="I9" s="156"/>
      <c r="J9" s="95">
        <f>SUBTOTAL(109,J10:J13)</f>
        <v>5570.04</v>
      </c>
      <c r="K9" s="92"/>
      <c r="L9" s="92"/>
      <c r="M9" s="92"/>
      <c r="N9" s="92"/>
      <c r="O9" s="95">
        <f>SUBTOTAL(109,O10:O13)</f>
        <v>5980.3200000000006</v>
      </c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</row>
    <row r="10" spans="1:167" s="96" customFormat="1" x14ac:dyDescent="0.2">
      <c r="A10" s="97" t="s">
        <v>1779</v>
      </c>
      <c r="B10" s="97" t="s">
        <v>7</v>
      </c>
      <c r="C10" s="98" t="s">
        <v>175</v>
      </c>
      <c r="D10" s="99" t="s">
        <v>176</v>
      </c>
      <c r="E10" s="99">
        <v>200</v>
      </c>
      <c r="F10" s="99">
        <v>0.3</v>
      </c>
      <c r="G10" s="100"/>
      <c r="H10" s="101"/>
      <c r="I10" s="123">
        <v>17.8125</v>
      </c>
      <c r="J10" s="102">
        <f>IF(ISNUMBER(I10),ROUND(F10*E10*I10,2),"")</f>
        <v>1068.75</v>
      </c>
      <c r="K10" s="101">
        <f>BDI!B17</f>
        <v>0.191</v>
      </c>
      <c r="L10" s="101"/>
      <c r="M10" s="101"/>
      <c r="N10" s="104">
        <f>IF(ISNUMBER(I10),ROUND(I10*(1+K10),2),"")</f>
        <v>21.21</v>
      </c>
      <c r="O10" s="103">
        <f>IF(ISNUMBER(I10),ROUND(F10*N10*E10,2),"")</f>
        <v>1272.5999999999999</v>
      </c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</row>
    <row r="11" spans="1:167" s="96" customFormat="1" x14ac:dyDescent="0.2">
      <c r="A11" s="97" t="s">
        <v>1780</v>
      </c>
      <c r="B11" s="97" t="s">
        <v>177</v>
      </c>
      <c r="C11" s="98" t="s">
        <v>178</v>
      </c>
      <c r="D11" s="99" t="s">
        <v>5</v>
      </c>
      <c r="E11" s="99">
        <v>20</v>
      </c>
      <c r="F11" s="99">
        <v>0.3</v>
      </c>
      <c r="G11" s="100"/>
      <c r="H11" s="101"/>
      <c r="I11" s="123">
        <v>215.42</v>
      </c>
      <c r="J11" s="102">
        <f>IF(ISNUMBER(I11),ROUND(F11*E11*I11,2),"")</f>
        <v>1292.52</v>
      </c>
      <c r="K11" s="101">
        <v>0</v>
      </c>
      <c r="L11" s="101"/>
      <c r="M11" s="101"/>
      <c r="N11" s="104">
        <f>IF(ISNUMBER(I11),ROUND(I11*(1+K11),2),"")</f>
        <v>215.42</v>
      </c>
      <c r="O11" s="103">
        <f>IF(ISNUMBER(I11),ROUND(F11*N11*E11,2),"")</f>
        <v>1292.52</v>
      </c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</row>
    <row r="12" spans="1:167" s="96" customFormat="1" x14ac:dyDescent="0.2">
      <c r="A12" s="97" t="s">
        <v>1781</v>
      </c>
      <c r="B12" s="97" t="s">
        <v>179</v>
      </c>
      <c r="C12" s="98" t="s">
        <v>180</v>
      </c>
      <c r="D12" s="99" t="s">
        <v>5</v>
      </c>
      <c r="E12" s="99">
        <v>40</v>
      </c>
      <c r="F12" s="99">
        <v>0.3</v>
      </c>
      <c r="G12" s="100"/>
      <c r="H12" s="101"/>
      <c r="I12" s="123">
        <v>177.45</v>
      </c>
      <c r="J12" s="102">
        <f>IF(ISNUMBER(I12),ROUND(F12*E12*I12,2),"")</f>
        <v>2129.4</v>
      </c>
      <c r="K12" s="101">
        <v>0</v>
      </c>
      <c r="L12" s="101"/>
      <c r="M12" s="101"/>
      <c r="N12" s="104">
        <f>IF(ISNUMBER(I12),ROUND(I12*(1+K12),2),"")</f>
        <v>177.45</v>
      </c>
      <c r="O12" s="103">
        <f>IF(ISNUMBER(I12),ROUND(F12*N12*E12,2),"")</f>
        <v>2129.4</v>
      </c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</row>
    <row r="13" spans="1:167" s="96" customFormat="1" x14ac:dyDescent="0.2">
      <c r="A13" s="97" t="s">
        <v>1782</v>
      </c>
      <c r="B13" s="97" t="s">
        <v>111</v>
      </c>
      <c r="C13" s="98" t="s">
        <v>214</v>
      </c>
      <c r="D13" s="99" t="s">
        <v>9</v>
      </c>
      <c r="E13" s="99">
        <v>200</v>
      </c>
      <c r="F13" s="99">
        <v>0.3</v>
      </c>
      <c r="G13" s="100"/>
      <c r="H13" s="101"/>
      <c r="I13" s="123">
        <v>17.989578932199997</v>
      </c>
      <c r="J13" s="102">
        <f>IF(ISNUMBER(I13),ROUND(F13*E13*I13,2),"")</f>
        <v>1079.3699999999999</v>
      </c>
      <c r="K13" s="101">
        <f>BDI!B17</f>
        <v>0.191</v>
      </c>
      <c r="L13" s="101"/>
      <c r="M13" s="101"/>
      <c r="N13" s="104">
        <f>IF(ISNUMBER(I13),ROUND(I13*(1+K13),2),"")</f>
        <v>21.43</v>
      </c>
      <c r="O13" s="103">
        <f>IF(ISNUMBER(I13),ROUND(F13*N13*E13,2),"")</f>
        <v>1285.8</v>
      </c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</row>
    <row r="14" spans="1:167" s="96" customFormat="1" ht="15" x14ac:dyDescent="0.25">
      <c r="A14" s="90" t="s">
        <v>1783</v>
      </c>
      <c r="B14" s="90"/>
      <c r="C14" s="91" t="s">
        <v>1784</v>
      </c>
      <c r="D14" s="92"/>
      <c r="E14" s="92"/>
      <c r="F14" s="92"/>
      <c r="G14" s="93"/>
      <c r="H14" s="94"/>
      <c r="I14" s="156"/>
      <c r="J14" s="95">
        <f>SUBTOTAL(109,J15:J36)</f>
        <v>175628.44</v>
      </c>
      <c r="K14" s="92"/>
      <c r="L14" s="92"/>
      <c r="M14" s="92"/>
      <c r="N14" s="92"/>
      <c r="O14" s="95">
        <f>SUBTOTAL(109,O15:O36)</f>
        <v>175628.44</v>
      </c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</row>
    <row r="15" spans="1:167" s="96" customFormat="1" x14ac:dyDescent="0.2">
      <c r="A15" s="97" t="s">
        <v>1785</v>
      </c>
      <c r="B15" s="97" t="s">
        <v>438</v>
      </c>
      <c r="C15" s="98" t="s">
        <v>1071</v>
      </c>
      <c r="D15" s="99" t="s">
        <v>5</v>
      </c>
      <c r="E15" s="99">
        <v>40</v>
      </c>
      <c r="F15" s="99">
        <v>0.3</v>
      </c>
      <c r="G15" s="100"/>
      <c r="H15" s="101"/>
      <c r="I15" s="123">
        <v>604.87</v>
      </c>
      <c r="J15" s="102">
        <f t="shared" ref="J15:J36" si="0">IF(ISNUMBER(I15),ROUND(F15*E15*I15,2),"")</f>
        <v>7258.44</v>
      </c>
      <c r="K15" s="101">
        <v>0</v>
      </c>
      <c r="L15" s="101"/>
      <c r="M15" s="101"/>
      <c r="N15" s="104">
        <f t="shared" ref="N15:N36" si="1">IF(ISNUMBER(I15),ROUND(I15*(1+K15),2),"")</f>
        <v>604.87</v>
      </c>
      <c r="O15" s="103">
        <f t="shared" ref="O15:O36" si="2">IF(ISNUMBER(I15),ROUND(F15*N15*E15,2),"")</f>
        <v>7258.44</v>
      </c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</row>
    <row r="16" spans="1:167" s="96" customFormat="1" x14ac:dyDescent="0.2">
      <c r="A16" s="97" t="s">
        <v>1786</v>
      </c>
      <c r="B16" s="97" t="s">
        <v>439</v>
      </c>
      <c r="C16" s="98" t="s">
        <v>1072</v>
      </c>
      <c r="D16" s="99" t="s">
        <v>5</v>
      </c>
      <c r="E16" s="99">
        <v>9</v>
      </c>
      <c r="F16" s="99">
        <v>0.3</v>
      </c>
      <c r="G16" s="100"/>
      <c r="H16" s="101"/>
      <c r="I16" s="123">
        <v>933.04</v>
      </c>
      <c r="J16" s="102">
        <f t="shared" si="0"/>
        <v>2519.21</v>
      </c>
      <c r="K16" s="101">
        <v>0</v>
      </c>
      <c r="L16" s="101"/>
      <c r="M16" s="101"/>
      <c r="N16" s="104">
        <f t="shared" si="1"/>
        <v>933.04</v>
      </c>
      <c r="O16" s="103">
        <f t="shared" si="2"/>
        <v>2519.21</v>
      </c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</row>
    <row r="17" spans="1:167" s="96" customFormat="1" x14ac:dyDescent="0.2">
      <c r="A17" s="97" t="s">
        <v>1787</v>
      </c>
      <c r="B17" s="97" t="s">
        <v>440</v>
      </c>
      <c r="C17" s="98" t="s">
        <v>1073</v>
      </c>
      <c r="D17" s="99" t="s">
        <v>5</v>
      </c>
      <c r="E17" s="99">
        <v>9</v>
      </c>
      <c r="F17" s="99">
        <v>0.3</v>
      </c>
      <c r="G17" s="100"/>
      <c r="H17" s="101"/>
      <c r="I17" s="123">
        <v>1280.52</v>
      </c>
      <c r="J17" s="102">
        <f t="shared" si="0"/>
        <v>3457.4</v>
      </c>
      <c r="K17" s="101">
        <v>0</v>
      </c>
      <c r="L17" s="101"/>
      <c r="M17" s="101"/>
      <c r="N17" s="104">
        <f t="shared" si="1"/>
        <v>1280.52</v>
      </c>
      <c r="O17" s="103">
        <f t="shared" si="2"/>
        <v>3457.4</v>
      </c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</row>
    <row r="18" spans="1:167" s="96" customFormat="1" x14ac:dyDescent="0.2">
      <c r="A18" s="97" t="s">
        <v>1788</v>
      </c>
      <c r="B18" s="97" t="s">
        <v>441</v>
      </c>
      <c r="C18" s="98" t="s">
        <v>1074</v>
      </c>
      <c r="D18" s="99" t="s">
        <v>5</v>
      </c>
      <c r="E18" s="99">
        <v>6</v>
      </c>
      <c r="F18" s="99">
        <v>0.3</v>
      </c>
      <c r="G18" s="100"/>
      <c r="H18" s="101"/>
      <c r="I18" s="123">
        <v>1734.28</v>
      </c>
      <c r="J18" s="102">
        <f t="shared" si="0"/>
        <v>3121.7</v>
      </c>
      <c r="K18" s="101">
        <v>0</v>
      </c>
      <c r="L18" s="101"/>
      <c r="M18" s="101"/>
      <c r="N18" s="104">
        <f t="shared" si="1"/>
        <v>1734.28</v>
      </c>
      <c r="O18" s="103">
        <f t="shared" si="2"/>
        <v>3121.7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</row>
    <row r="19" spans="1:167" s="96" customFormat="1" x14ac:dyDescent="0.2">
      <c r="A19" s="97" t="s">
        <v>1789</v>
      </c>
      <c r="B19" s="97" t="s">
        <v>442</v>
      </c>
      <c r="C19" s="98" t="s">
        <v>1075</v>
      </c>
      <c r="D19" s="99" t="s">
        <v>5</v>
      </c>
      <c r="E19" s="99">
        <v>6</v>
      </c>
      <c r="F19" s="99">
        <v>0.3</v>
      </c>
      <c r="G19" s="100"/>
      <c r="H19" s="101"/>
      <c r="I19" s="123">
        <v>2738.9</v>
      </c>
      <c r="J19" s="102">
        <f t="shared" si="0"/>
        <v>4930.0200000000004</v>
      </c>
      <c r="K19" s="101">
        <v>0</v>
      </c>
      <c r="L19" s="101"/>
      <c r="M19" s="101"/>
      <c r="N19" s="104">
        <f t="shared" si="1"/>
        <v>2738.9</v>
      </c>
      <c r="O19" s="103">
        <f t="shared" si="2"/>
        <v>4930.0200000000004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</row>
    <row r="20" spans="1:167" s="96" customFormat="1" x14ac:dyDescent="0.2">
      <c r="A20" s="97" t="s">
        <v>1790</v>
      </c>
      <c r="B20" s="97" t="s">
        <v>443</v>
      </c>
      <c r="C20" s="98" t="s">
        <v>1076</v>
      </c>
      <c r="D20" s="99" t="s">
        <v>5</v>
      </c>
      <c r="E20" s="99">
        <v>3</v>
      </c>
      <c r="F20" s="99">
        <v>0.3</v>
      </c>
      <c r="G20" s="100"/>
      <c r="H20" s="101"/>
      <c r="I20" s="123">
        <v>4237.54</v>
      </c>
      <c r="J20" s="102">
        <f t="shared" si="0"/>
        <v>3813.79</v>
      </c>
      <c r="K20" s="101">
        <v>0</v>
      </c>
      <c r="L20" s="101"/>
      <c r="M20" s="101"/>
      <c r="N20" s="104">
        <f t="shared" si="1"/>
        <v>4237.54</v>
      </c>
      <c r="O20" s="103">
        <f t="shared" si="2"/>
        <v>3813.79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</row>
    <row r="21" spans="1:167" s="96" customFormat="1" x14ac:dyDescent="0.2">
      <c r="A21" s="97" t="s">
        <v>1791</v>
      </c>
      <c r="B21" s="97" t="s">
        <v>444</v>
      </c>
      <c r="C21" s="98" t="s">
        <v>1077</v>
      </c>
      <c r="D21" s="99" t="s">
        <v>5</v>
      </c>
      <c r="E21" s="99">
        <v>3</v>
      </c>
      <c r="F21" s="99">
        <v>0.3</v>
      </c>
      <c r="G21" s="100"/>
      <c r="H21" s="101"/>
      <c r="I21" s="123">
        <v>5148.66</v>
      </c>
      <c r="J21" s="102">
        <f t="shared" si="0"/>
        <v>4633.79</v>
      </c>
      <c r="K21" s="101">
        <v>0</v>
      </c>
      <c r="L21" s="101"/>
      <c r="M21" s="101"/>
      <c r="N21" s="104">
        <f t="shared" si="1"/>
        <v>5148.66</v>
      </c>
      <c r="O21" s="103">
        <f t="shared" si="2"/>
        <v>4633.79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</row>
    <row r="22" spans="1:167" s="96" customFormat="1" x14ac:dyDescent="0.2">
      <c r="A22" s="97" t="s">
        <v>1792</v>
      </c>
      <c r="B22" s="97" t="s">
        <v>445</v>
      </c>
      <c r="C22" s="98" t="s">
        <v>1078</v>
      </c>
      <c r="D22" s="99" t="s">
        <v>5</v>
      </c>
      <c r="E22" s="99">
        <v>3</v>
      </c>
      <c r="F22" s="99">
        <v>0.3</v>
      </c>
      <c r="G22" s="100"/>
      <c r="H22" s="101"/>
      <c r="I22" s="123">
        <v>9406.24</v>
      </c>
      <c r="J22" s="102">
        <f t="shared" si="0"/>
        <v>8465.6200000000008</v>
      </c>
      <c r="K22" s="101">
        <v>0</v>
      </c>
      <c r="L22" s="101"/>
      <c r="M22" s="101"/>
      <c r="N22" s="104">
        <f t="shared" si="1"/>
        <v>9406.24</v>
      </c>
      <c r="O22" s="103">
        <f t="shared" si="2"/>
        <v>8465.6200000000008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</row>
    <row r="23" spans="1:167" s="96" customFormat="1" ht="25.5" x14ac:dyDescent="0.2">
      <c r="A23" s="97" t="s">
        <v>1793</v>
      </c>
      <c r="B23" s="97" t="s">
        <v>446</v>
      </c>
      <c r="C23" s="98" t="s">
        <v>1079</v>
      </c>
      <c r="D23" s="99" t="s">
        <v>5</v>
      </c>
      <c r="E23" s="99">
        <v>9</v>
      </c>
      <c r="F23" s="99">
        <v>0.3</v>
      </c>
      <c r="G23" s="100"/>
      <c r="H23" s="101"/>
      <c r="I23" s="123">
        <v>2300.91</v>
      </c>
      <c r="J23" s="102">
        <f t="shared" si="0"/>
        <v>6212.46</v>
      </c>
      <c r="K23" s="101">
        <v>0</v>
      </c>
      <c r="L23" s="101"/>
      <c r="M23" s="101"/>
      <c r="N23" s="104">
        <f t="shared" si="1"/>
        <v>2300.91</v>
      </c>
      <c r="O23" s="103">
        <f t="shared" si="2"/>
        <v>6212.46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</row>
    <row r="24" spans="1:167" s="96" customFormat="1" ht="25.5" x14ac:dyDescent="0.2">
      <c r="A24" s="97" t="s">
        <v>1794</v>
      </c>
      <c r="B24" s="97" t="s">
        <v>447</v>
      </c>
      <c r="C24" s="98" t="s">
        <v>1080</v>
      </c>
      <c r="D24" s="99" t="s">
        <v>5</v>
      </c>
      <c r="E24" s="99">
        <v>6</v>
      </c>
      <c r="F24" s="99">
        <v>0.3</v>
      </c>
      <c r="G24" s="100"/>
      <c r="H24" s="101"/>
      <c r="I24" s="123">
        <v>2824.62</v>
      </c>
      <c r="J24" s="102">
        <f t="shared" si="0"/>
        <v>5084.32</v>
      </c>
      <c r="K24" s="101">
        <v>0</v>
      </c>
      <c r="L24" s="101"/>
      <c r="M24" s="101"/>
      <c r="N24" s="104">
        <f t="shared" si="1"/>
        <v>2824.62</v>
      </c>
      <c r="O24" s="103">
        <f t="shared" si="2"/>
        <v>5084.32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</row>
    <row r="25" spans="1:167" s="96" customFormat="1" ht="25.5" x14ac:dyDescent="0.2">
      <c r="A25" s="97" t="s">
        <v>1795</v>
      </c>
      <c r="B25" s="97" t="s">
        <v>448</v>
      </c>
      <c r="C25" s="98" t="s">
        <v>1081</v>
      </c>
      <c r="D25" s="99" t="s">
        <v>5</v>
      </c>
      <c r="E25" s="99">
        <v>3</v>
      </c>
      <c r="F25" s="99">
        <v>0.3</v>
      </c>
      <c r="G25" s="100"/>
      <c r="H25" s="101"/>
      <c r="I25" s="123">
        <v>3496.38</v>
      </c>
      <c r="J25" s="102">
        <f t="shared" si="0"/>
        <v>3146.74</v>
      </c>
      <c r="K25" s="101">
        <v>0</v>
      </c>
      <c r="L25" s="101"/>
      <c r="M25" s="101"/>
      <c r="N25" s="104">
        <f t="shared" si="1"/>
        <v>3496.38</v>
      </c>
      <c r="O25" s="103">
        <f t="shared" si="2"/>
        <v>3146.74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</row>
    <row r="26" spans="1:167" s="96" customFormat="1" ht="25.5" x14ac:dyDescent="0.2">
      <c r="A26" s="97" t="s">
        <v>1796</v>
      </c>
      <c r="B26" s="97" t="s">
        <v>449</v>
      </c>
      <c r="C26" s="98" t="s">
        <v>1082</v>
      </c>
      <c r="D26" s="99" t="s">
        <v>5</v>
      </c>
      <c r="E26" s="99">
        <v>6</v>
      </c>
      <c r="F26" s="99">
        <v>0.3</v>
      </c>
      <c r="G26" s="100"/>
      <c r="H26" s="101"/>
      <c r="I26" s="123">
        <v>3995.38</v>
      </c>
      <c r="J26" s="102">
        <f t="shared" si="0"/>
        <v>7191.68</v>
      </c>
      <c r="K26" s="101">
        <v>0</v>
      </c>
      <c r="L26" s="101"/>
      <c r="M26" s="101"/>
      <c r="N26" s="104">
        <f t="shared" si="1"/>
        <v>3995.38</v>
      </c>
      <c r="O26" s="103">
        <f t="shared" si="2"/>
        <v>7191.68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</row>
    <row r="27" spans="1:167" s="96" customFormat="1" ht="25.5" x14ac:dyDescent="0.2">
      <c r="A27" s="97" t="s">
        <v>1797</v>
      </c>
      <c r="B27" s="97" t="s">
        <v>450</v>
      </c>
      <c r="C27" s="98" t="s">
        <v>1083</v>
      </c>
      <c r="D27" s="99" t="s">
        <v>5</v>
      </c>
      <c r="E27" s="99">
        <v>12</v>
      </c>
      <c r="F27" s="99">
        <v>0.3</v>
      </c>
      <c r="G27" s="100"/>
      <c r="H27" s="101"/>
      <c r="I27" s="123">
        <v>4074.21</v>
      </c>
      <c r="J27" s="102">
        <f t="shared" si="0"/>
        <v>14667.16</v>
      </c>
      <c r="K27" s="101">
        <v>0</v>
      </c>
      <c r="L27" s="101"/>
      <c r="M27" s="101"/>
      <c r="N27" s="104">
        <f t="shared" si="1"/>
        <v>4074.21</v>
      </c>
      <c r="O27" s="103">
        <f t="shared" si="2"/>
        <v>14667.16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</row>
    <row r="28" spans="1:167" s="96" customFormat="1" ht="25.5" x14ac:dyDescent="0.2">
      <c r="A28" s="97" t="s">
        <v>1798</v>
      </c>
      <c r="B28" s="97" t="s">
        <v>451</v>
      </c>
      <c r="C28" s="98" t="s">
        <v>1084</v>
      </c>
      <c r="D28" s="99" t="s">
        <v>5</v>
      </c>
      <c r="E28" s="99">
        <v>3</v>
      </c>
      <c r="F28" s="99">
        <v>0.3</v>
      </c>
      <c r="G28" s="100"/>
      <c r="H28" s="101"/>
      <c r="I28" s="123">
        <v>4229.2700000000004</v>
      </c>
      <c r="J28" s="102">
        <f t="shared" si="0"/>
        <v>3806.34</v>
      </c>
      <c r="K28" s="101">
        <v>0</v>
      </c>
      <c r="L28" s="101"/>
      <c r="M28" s="101"/>
      <c r="N28" s="104">
        <f t="shared" si="1"/>
        <v>4229.2700000000004</v>
      </c>
      <c r="O28" s="103">
        <f t="shared" si="2"/>
        <v>3806.34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</row>
    <row r="29" spans="1:167" s="96" customFormat="1" ht="25.5" x14ac:dyDescent="0.2">
      <c r="A29" s="97" t="s">
        <v>1799</v>
      </c>
      <c r="B29" s="97" t="s">
        <v>452</v>
      </c>
      <c r="C29" s="98" t="s">
        <v>1085</v>
      </c>
      <c r="D29" s="99" t="s">
        <v>5</v>
      </c>
      <c r="E29" s="99">
        <v>3</v>
      </c>
      <c r="F29" s="99">
        <v>0.3</v>
      </c>
      <c r="G29" s="100"/>
      <c r="H29" s="101"/>
      <c r="I29" s="123">
        <v>6042.65</v>
      </c>
      <c r="J29" s="102">
        <f t="shared" si="0"/>
        <v>5438.39</v>
      </c>
      <c r="K29" s="101">
        <v>0</v>
      </c>
      <c r="L29" s="101"/>
      <c r="M29" s="101"/>
      <c r="N29" s="104">
        <f t="shared" si="1"/>
        <v>6042.65</v>
      </c>
      <c r="O29" s="103">
        <f t="shared" si="2"/>
        <v>5438.39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</row>
    <row r="30" spans="1:167" s="96" customFormat="1" ht="25.5" x14ac:dyDescent="0.2">
      <c r="A30" s="97" t="s">
        <v>1800</v>
      </c>
      <c r="B30" s="97" t="s">
        <v>453</v>
      </c>
      <c r="C30" s="98" t="s">
        <v>1086</v>
      </c>
      <c r="D30" s="99" t="s">
        <v>5</v>
      </c>
      <c r="E30" s="99">
        <v>2</v>
      </c>
      <c r="F30" s="99">
        <v>0.3</v>
      </c>
      <c r="G30" s="100"/>
      <c r="H30" s="101"/>
      <c r="I30" s="123">
        <v>22032.57</v>
      </c>
      <c r="J30" s="102">
        <f t="shared" si="0"/>
        <v>13219.54</v>
      </c>
      <c r="K30" s="101">
        <v>0</v>
      </c>
      <c r="L30" s="101"/>
      <c r="M30" s="101"/>
      <c r="N30" s="104">
        <f t="shared" si="1"/>
        <v>22032.57</v>
      </c>
      <c r="O30" s="103">
        <f t="shared" si="2"/>
        <v>13219.54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</row>
    <row r="31" spans="1:167" s="96" customFormat="1" ht="25.5" x14ac:dyDescent="0.2">
      <c r="A31" s="97" t="s">
        <v>1801</v>
      </c>
      <c r="B31" s="97" t="s">
        <v>454</v>
      </c>
      <c r="C31" s="98" t="s">
        <v>1087</v>
      </c>
      <c r="D31" s="99" t="s">
        <v>5</v>
      </c>
      <c r="E31" s="99">
        <v>1</v>
      </c>
      <c r="F31" s="99">
        <v>0.3</v>
      </c>
      <c r="G31" s="100"/>
      <c r="H31" s="101"/>
      <c r="I31" s="123">
        <v>22328.58</v>
      </c>
      <c r="J31" s="102">
        <f t="shared" si="0"/>
        <v>6698.57</v>
      </c>
      <c r="K31" s="101">
        <v>0</v>
      </c>
      <c r="L31" s="101"/>
      <c r="M31" s="101"/>
      <c r="N31" s="104">
        <f t="shared" si="1"/>
        <v>22328.58</v>
      </c>
      <c r="O31" s="103">
        <f t="shared" si="2"/>
        <v>6698.57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</row>
    <row r="32" spans="1:167" s="96" customFormat="1" ht="25.5" x14ac:dyDescent="0.2">
      <c r="A32" s="97" t="s">
        <v>1802</v>
      </c>
      <c r="B32" s="97" t="s">
        <v>455</v>
      </c>
      <c r="C32" s="98" t="s">
        <v>1088</v>
      </c>
      <c r="D32" s="99" t="s">
        <v>5</v>
      </c>
      <c r="E32" s="99">
        <v>2</v>
      </c>
      <c r="F32" s="99">
        <v>0.3</v>
      </c>
      <c r="G32" s="100"/>
      <c r="H32" s="101"/>
      <c r="I32" s="123">
        <v>19239.89</v>
      </c>
      <c r="J32" s="102">
        <f t="shared" si="0"/>
        <v>11543.93</v>
      </c>
      <c r="K32" s="101">
        <v>0</v>
      </c>
      <c r="L32" s="101"/>
      <c r="M32" s="101"/>
      <c r="N32" s="104">
        <f t="shared" si="1"/>
        <v>19239.89</v>
      </c>
      <c r="O32" s="103">
        <f t="shared" si="2"/>
        <v>11543.93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</row>
    <row r="33" spans="1:167" s="96" customFormat="1" ht="25.5" x14ac:dyDescent="0.2">
      <c r="A33" s="97" t="s">
        <v>1803</v>
      </c>
      <c r="B33" s="97" t="s">
        <v>456</v>
      </c>
      <c r="C33" s="98" t="s">
        <v>1089</v>
      </c>
      <c r="D33" s="99" t="s">
        <v>5</v>
      </c>
      <c r="E33" s="99">
        <v>2</v>
      </c>
      <c r="F33" s="99">
        <v>0.3</v>
      </c>
      <c r="G33" s="100"/>
      <c r="H33" s="101"/>
      <c r="I33" s="123">
        <v>24419.22</v>
      </c>
      <c r="J33" s="102">
        <f t="shared" si="0"/>
        <v>14651.53</v>
      </c>
      <c r="K33" s="101">
        <v>0</v>
      </c>
      <c r="L33" s="101"/>
      <c r="M33" s="101"/>
      <c r="N33" s="104">
        <f t="shared" si="1"/>
        <v>24419.22</v>
      </c>
      <c r="O33" s="103">
        <f t="shared" si="2"/>
        <v>14651.53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</row>
    <row r="34" spans="1:167" s="96" customFormat="1" ht="38.25" x14ac:dyDescent="0.2">
      <c r="A34" s="97" t="s">
        <v>1804</v>
      </c>
      <c r="B34" s="97" t="s">
        <v>457</v>
      </c>
      <c r="C34" s="98" t="s">
        <v>1090</v>
      </c>
      <c r="D34" s="99" t="s">
        <v>65</v>
      </c>
      <c r="E34" s="99">
        <v>3</v>
      </c>
      <c r="F34" s="99">
        <v>0.3</v>
      </c>
      <c r="G34" s="100"/>
      <c r="H34" s="101"/>
      <c r="I34" s="123">
        <v>19690.32</v>
      </c>
      <c r="J34" s="102">
        <f t="shared" si="0"/>
        <v>17721.29</v>
      </c>
      <c r="K34" s="101">
        <v>0</v>
      </c>
      <c r="L34" s="101"/>
      <c r="M34" s="101"/>
      <c r="N34" s="104">
        <f t="shared" si="1"/>
        <v>19690.32</v>
      </c>
      <c r="O34" s="103">
        <f t="shared" si="2"/>
        <v>17721.29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</row>
    <row r="35" spans="1:167" s="96" customFormat="1" ht="38.25" x14ac:dyDescent="0.2">
      <c r="A35" s="97" t="s">
        <v>1805</v>
      </c>
      <c r="B35" s="97" t="s">
        <v>458</v>
      </c>
      <c r="C35" s="98" t="s">
        <v>1091</v>
      </c>
      <c r="D35" s="99" t="s">
        <v>65</v>
      </c>
      <c r="E35" s="99">
        <v>3</v>
      </c>
      <c r="F35" s="99">
        <v>0.3</v>
      </c>
      <c r="G35" s="100"/>
      <c r="H35" s="101"/>
      <c r="I35" s="123">
        <v>1924</v>
      </c>
      <c r="J35" s="102">
        <f t="shared" si="0"/>
        <v>1731.6</v>
      </c>
      <c r="K35" s="101">
        <v>0</v>
      </c>
      <c r="L35" s="101"/>
      <c r="M35" s="101"/>
      <c r="N35" s="104">
        <f t="shared" si="1"/>
        <v>1924</v>
      </c>
      <c r="O35" s="103">
        <f t="shared" si="2"/>
        <v>1731.6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</row>
    <row r="36" spans="1:167" s="96" customFormat="1" ht="25.5" x14ac:dyDescent="0.2">
      <c r="A36" s="97" t="s">
        <v>1806</v>
      </c>
      <c r="B36" s="97" t="s">
        <v>459</v>
      </c>
      <c r="C36" s="98" t="s">
        <v>1092</v>
      </c>
      <c r="D36" s="99" t="s">
        <v>5</v>
      </c>
      <c r="E36" s="99">
        <v>30</v>
      </c>
      <c r="F36" s="99">
        <v>0.3</v>
      </c>
      <c r="G36" s="100"/>
      <c r="H36" s="101"/>
      <c r="I36" s="123">
        <v>2923.88</v>
      </c>
      <c r="J36" s="102">
        <f t="shared" si="0"/>
        <v>26314.92</v>
      </c>
      <c r="K36" s="101">
        <v>0</v>
      </c>
      <c r="L36" s="101"/>
      <c r="M36" s="101"/>
      <c r="N36" s="104">
        <f t="shared" si="1"/>
        <v>2923.88</v>
      </c>
      <c r="O36" s="103">
        <f t="shared" si="2"/>
        <v>26314.92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</row>
    <row r="37" spans="1:167" s="78" customFormat="1" ht="15" x14ac:dyDescent="0.25">
      <c r="A37" s="83" t="s">
        <v>1807</v>
      </c>
      <c r="B37" s="84"/>
      <c r="C37" s="85" t="s">
        <v>1808</v>
      </c>
      <c r="D37" s="86"/>
      <c r="E37" s="86"/>
      <c r="F37" s="86"/>
      <c r="G37" s="87"/>
      <c r="H37" s="88"/>
      <c r="I37" s="155"/>
      <c r="J37" s="89"/>
      <c r="K37" s="86"/>
      <c r="L37" s="89"/>
      <c r="M37" s="89">
        <f>SUBTOTAL(109,M38)</f>
        <v>1449.9</v>
      </c>
      <c r="N37" s="86"/>
      <c r="O37" s="89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</row>
    <row r="38" spans="1:167" s="78" customFormat="1" x14ac:dyDescent="0.2">
      <c r="A38" s="97" t="s">
        <v>1809</v>
      </c>
      <c r="B38" s="97" t="s">
        <v>208</v>
      </c>
      <c r="C38" s="98" t="s">
        <v>359</v>
      </c>
      <c r="D38" s="99" t="s">
        <v>5</v>
      </c>
      <c r="E38" s="99">
        <v>2</v>
      </c>
      <c r="F38" s="99"/>
      <c r="G38" s="100">
        <v>5</v>
      </c>
      <c r="H38" s="101">
        <f>1/(12*G38)</f>
        <v>1.6666666666666666E-2</v>
      </c>
      <c r="I38" s="123">
        <v>1450</v>
      </c>
      <c r="J38" s="102"/>
      <c r="K38" s="101"/>
      <c r="L38" s="103">
        <f>IF(ISNUMBER(I38),ROUND(H38*E38*I38,2),"")</f>
        <v>48.33</v>
      </c>
      <c r="M38" s="103">
        <f>IF(ISNUMBER(I38),ROUND(L38*30,2),"")</f>
        <v>1449.9</v>
      </c>
      <c r="N38" s="104"/>
      <c r="O38" s="103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</row>
    <row r="39" spans="1:167" s="78" customFormat="1" ht="15" x14ac:dyDescent="0.25">
      <c r="A39" s="83" t="s">
        <v>1810</v>
      </c>
      <c r="B39" s="84"/>
      <c r="C39" s="85" t="s">
        <v>1811</v>
      </c>
      <c r="D39" s="86"/>
      <c r="E39" s="86"/>
      <c r="F39" s="86"/>
      <c r="G39" s="87"/>
      <c r="H39" s="88"/>
      <c r="I39" s="155"/>
      <c r="J39" s="89">
        <f>SUBTOTAL(109,J40:J515)</f>
        <v>7534102.9999999972</v>
      </c>
      <c r="K39" s="86"/>
      <c r="L39" s="86"/>
      <c r="M39" s="86"/>
      <c r="N39" s="86"/>
      <c r="O39" s="89">
        <f>SUBTOTAL(109,O40:O515)</f>
        <v>2514734.0199999986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</row>
    <row r="40" spans="1:167" s="78" customFormat="1" ht="25.5" x14ac:dyDescent="0.2">
      <c r="A40" s="97" t="s">
        <v>1812</v>
      </c>
      <c r="B40" s="97" t="s">
        <v>460</v>
      </c>
      <c r="C40" s="98" t="s">
        <v>1609</v>
      </c>
      <c r="D40" s="99" t="s">
        <v>17</v>
      </c>
      <c r="E40" s="99">
        <v>4</v>
      </c>
      <c r="F40" s="99">
        <v>0.3</v>
      </c>
      <c r="G40" s="100"/>
      <c r="H40" s="101"/>
      <c r="I40" s="123">
        <v>12367.45</v>
      </c>
      <c r="J40" s="102">
        <f t="shared" ref="J40:J103" si="3">IF(ISNUMBER(I40),ROUND(E40*I40,2),"")</f>
        <v>49469.8</v>
      </c>
      <c r="K40" s="101">
        <f>BDI!$G$17</f>
        <v>0.11260000000000001</v>
      </c>
      <c r="L40" s="101"/>
      <c r="M40" s="101"/>
      <c r="N40" s="104">
        <f t="shared" ref="N40:N103" si="4">IF(ISNUMBER(I40),ROUND(I40*(1+K40),2),"")</f>
        <v>13760.02</v>
      </c>
      <c r="O40" s="103">
        <f t="shared" ref="O40:O103" si="5">IF(ISNUMBER(I40),ROUND(F40*N40*E40,2),"")</f>
        <v>16512.02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</row>
    <row r="41" spans="1:167" s="78" customFormat="1" ht="25.5" x14ac:dyDescent="0.2">
      <c r="A41" s="97" t="s">
        <v>1813</v>
      </c>
      <c r="B41" s="97" t="s">
        <v>461</v>
      </c>
      <c r="C41" s="98" t="s">
        <v>1093</v>
      </c>
      <c r="D41" s="99" t="s">
        <v>17</v>
      </c>
      <c r="E41" s="99">
        <v>30</v>
      </c>
      <c r="F41" s="99">
        <v>0.3</v>
      </c>
      <c r="G41" s="100"/>
      <c r="H41" s="101"/>
      <c r="I41" s="123">
        <v>456.46</v>
      </c>
      <c r="J41" s="102">
        <f t="shared" si="3"/>
        <v>13693.8</v>
      </c>
      <c r="K41" s="101">
        <f>BDI!$G$17</f>
        <v>0.11260000000000001</v>
      </c>
      <c r="L41" s="101"/>
      <c r="M41" s="101"/>
      <c r="N41" s="104">
        <f t="shared" si="4"/>
        <v>507.86</v>
      </c>
      <c r="O41" s="103">
        <f t="shared" si="5"/>
        <v>4570.74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</row>
    <row r="42" spans="1:167" s="78" customFormat="1" ht="25.5" x14ac:dyDescent="0.2">
      <c r="A42" s="97" t="s">
        <v>1814</v>
      </c>
      <c r="B42" s="97" t="s">
        <v>462</v>
      </c>
      <c r="C42" s="98" t="s">
        <v>1094</v>
      </c>
      <c r="D42" s="99" t="s">
        <v>17</v>
      </c>
      <c r="E42" s="99">
        <v>50</v>
      </c>
      <c r="F42" s="99">
        <v>0.3</v>
      </c>
      <c r="G42" s="100"/>
      <c r="H42" s="101"/>
      <c r="I42" s="123">
        <v>777.43</v>
      </c>
      <c r="J42" s="102">
        <f t="shared" si="3"/>
        <v>38871.5</v>
      </c>
      <c r="K42" s="101">
        <f>BDI!$G$17</f>
        <v>0.11260000000000001</v>
      </c>
      <c r="L42" s="101"/>
      <c r="M42" s="101"/>
      <c r="N42" s="104">
        <f t="shared" si="4"/>
        <v>864.97</v>
      </c>
      <c r="O42" s="103">
        <f t="shared" si="5"/>
        <v>12974.55</v>
      </c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</row>
    <row r="43" spans="1:167" s="78" customFormat="1" ht="25.5" x14ac:dyDescent="0.2">
      <c r="A43" s="97" t="s">
        <v>1815</v>
      </c>
      <c r="B43" s="97" t="s">
        <v>463</v>
      </c>
      <c r="C43" s="98" t="s">
        <v>1095</v>
      </c>
      <c r="D43" s="99" t="s">
        <v>17</v>
      </c>
      <c r="E43" s="99">
        <v>100</v>
      </c>
      <c r="F43" s="99">
        <v>0.3</v>
      </c>
      <c r="G43" s="100"/>
      <c r="H43" s="101"/>
      <c r="I43" s="123">
        <v>681.4</v>
      </c>
      <c r="J43" s="102">
        <f t="shared" si="3"/>
        <v>68140</v>
      </c>
      <c r="K43" s="101">
        <f>BDI!$G$17</f>
        <v>0.11260000000000001</v>
      </c>
      <c r="L43" s="101"/>
      <c r="M43" s="101"/>
      <c r="N43" s="104">
        <f t="shared" si="4"/>
        <v>758.13</v>
      </c>
      <c r="O43" s="103">
        <f t="shared" si="5"/>
        <v>22743.9</v>
      </c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</row>
    <row r="44" spans="1:167" s="78" customFormat="1" ht="25.5" x14ac:dyDescent="0.2">
      <c r="A44" s="97" t="s">
        <v>1816</v>
      </c>
      <c r="B44" s="97" t="s">
        <v>464</v>
      </c>
      <c r="C44" s="98" t="s">
        <v>1096</v>
      </c>
      <c r="D44" s="99" t="s">
        <v>17</v>
      </c>
      <c r="E44" s="99">
        <v>40</v>
      </c>
      <c r="F44" s="99">
        <v>0.3</v>
      </c>
      <c r="G44" s="100"/>
      <c r="H44" s="101"/>
      <c r="I44" s="123">
        <v>1282.68</v>
      </c>
      <c r="J44" s="102">
        <f t="shared" si="3"/>
        <v>51307.199999999997</v>
      </c>
      <c r="K44" s="101">
        <f>BDI!$G$17</f>
        <v>0.11260000000000001</v>
      </c>
      <c r="L44" s="101"/>
      <c r="M44" s="101"/>
      <c r="N44" s="104">
        <f t="shared" si="4"/>
        <v>1427.11</v>
      </c>
      <c r="O44" s="103">
        <f t="shared" si="5"/>
        <v>17125.32</v>
      </c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</row>
    <row r="45" spans="1:167" s="78" customFormat="1" ht="25.5" x14ac:dyDescent="0.2">
      <c r="A45" s="97" t="s">
        <v>1817</v>
      </c>
      <c r="B45" s="97" t="s">
        <v>465</v>
      </c>
      <c r="C45" s="98" t="s">
        <v>1097</v>
      </c>
      <c r="D45" s="99" t="s">
        <v>17</v>
      </c>
      <c r="E45" s="99">
        <v>12</v>
      </c>
      <c r="F45" s="99">
        <v>0.3</v>
      </c>
      <c r="G45" s="100"/>
      <c r="H45" s="101"/>
      <c r="I45" s="123">
        <v>1547.74</v>
      </c>
      <c r="J45" s="102">
        <f t="shared" si="3"/>
        <v>18572.88</v>
      </c>
      <c r="K45" s="101">
        <f>BDI!$G$17</f>
        <v>0.11260000000000001</v>
      </c>
      <c r="L45" s="101"/>
      <c r="M45" s="101"/>
      <c r="N45" s="104">
        <f t="shared" si="4"/>
        <v>1722.02</v>
      </c>
      <c r="O45" s="103">
        <f t="shared" si="5"/>
        <v>6199.27</v>
      </c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</row>
    <row r="46" spans="1:167" s="78" customFormat="1" ht="25.5" x14ac:dyDescent="0.2">
      <c r="A46" s="97" t="s">
        <v>1818</v>
      </c>
      <c r="B46" s="97" t="s">
        <v>466</v>
      </c>
      <c r="C46" s="98" t="s">
        <v>1098</v>
      </c>
      <c r="D46" s="99" t="s">
        <v>17</v>
      </c>
      <c r="E46" s="99">
        <v>6</v>
      </c>
      <c r="F46" s="99">
        <v>0.3</v>
      </c>
      <c r="G46" s="100"/>
      <c r="H46" s="101"/>
      <c r="I46" s="123">
        <v>1887.6</v>
      </c>
      <c r="J46" s="102">
        <f t="shared" si="3"/>
        <v>11325.6</v>
      </c>
      <c r="K46" s="101">
        <f>BDI!$G$17</f>
        <v>0.11260000000000001</v>
      </c>
      <c r="L46" s="101"/>
      <c r="M46" s="101"/>
      <c r="N46" s="104">
        <f t="shared" si="4"/>
        <v>2100.14</v>
      </c>
      <c r="O46" s="103">
        <f t="shared" si="5"/>
        <v>3780.25</v>
      </c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</row>
    <row r="47" spans="1:167" s="78" customFormat="1" ht="25.5" x14ac:dyDescent="0.2">
      <c r="A47" s="97" t="s">
        <v>1819</v>
      </c>
      <c r="B47" s="97" t="s">
        <v>467</v>
      </c>
      <c r="C47" s="98" t="s">
        <v>1099</v>
      </c>
      <c r="D47" s="99" t="s">
        <v>17</v>
      </c>
      <c r="E47" s="99">
        <v>50</v>
      </c>
      <c r="F47" s="99">
        <v>0.3</v>
      </c>
      <c r="G47" s="100"/>
      <c r="H47" s="101"/>
      <c r="I47" s="123">
        <v>444.35</v>
      </c>
      <c r="J47" s="102">
        <f t="shared" si="3"/>
        <v>22217.5</v>
      </c>
      <c r="K47" s="101">
        <f>BDI!$G$17</f>
        <v>0.11260000000000001</v>
      </c>
      <c r="L47" s="101"/>
      <c r="M47" s="101"/>
      <c r="N47" s="104">
        <f t="shared" si="4"/>
        <v>494.38</v>
      </c>
      <c r="O47" s="103">
        <f t="shared" si="5"/>
        <v>7415.7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</row>
    <row r="48" spans="1:167" s="78" customFormat="1" ht="25.5" x14ac:dyDescent="0.2">
      <c r="A48" s="97" t="s">
        <v>1820</v>
      </c>
      <c r="B48" s="97" t="s">
        <v>468</v>
      </c>
      <c r="C48" s="98" t="s">
        <v>1100</v>
      </c>
      <c r="D48" s="99" t="s">
        <v>17</v>
      </c>
      <c r="E48" s="99">
        <v>25</v>
      </c>
      <c r="F48" s="99">
        <v>0.3</v>
      </c>
      <c r="G48" s="100"/>
      <c r="H48" s="101"/>
      <c r="I48" s="123">
        <v>986.04</v>
      </c>
      <c r="J48" s="102">
        <f t="shared" si="3"/>
        <v>24651</v>
      </c>
      <c r="K48" s="101">
        <f>BDI!$G$17</f>
        <v>0.11260000000000001</v>
      </c>
      <c r="L48" s="101"/>
      <c r="M48" s="101"/>
      <c r="N48" s="104">
        <f t="shared" si="4"/>
        <v>1097.07</v>
      </c>
      <c r="O48" s="103">
        <f t="shared" si="5"/>
        <v>8228.0300000000007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</row>
    <row r="49" spans="1:167" s="78" customFormat="1" ht="25.5" x14ac:dyDescent="0.2">
      <c r="A49" s="97" t="s">
        <v>1821</v>
      </c>
      <c r="B49" s="97" t="s">
        <v>469</v>
      </c>
      <c r="C49" s="98" t="s">
        <v>1101</v>
      </c>
      <c r="D49" s="99" t="s">
        <v>17</v>
      </c>
      <c r="E49" s="99">
        <v>25</v>
      </c>
      <c r="F49" s="99">
        <v>0.3</v>
      </c>
      <c r="G49" s="100"/>
      <c r="H49" s="101"/>
      <c r="I49" s="123">
        <v>945.24</v>
      </c>
      <c r="J49" s="102">
        <f t="shared" si="3"/>
        <v>23631</v>
      </c>
      <c r="K49" s="101">
        <f>BDI!$G$17</f>
        <v>0.11260000000000001</v>
      </c>
      <c r="L49" s="101"/>
      <c r="M49" s="101"/>
      <c r="N49" s="104">
        <f t="shared" si="4"/>
        <v>1051.67</v>
      </c>
      <c r="O49" s="103">
        <f t="shared" si="5"/>
        <v>7887.53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</row>
    <row r="50" spans="1:167" s="78" customFormat="1" ht="25.5" x14ac:dyDescent="0.2">
      <c r="A50" s="97" t="s">
        <v>1822</v>
      </c>
      <c r="B50" s="97" t="s">
        <v>470</v>
      </c>
      <c r="C50" s="98" t="s">
        <v>1102</v>
      </c>
      <c r="D50" s="99" t="s">
        <v>17</v>
      </c>
      <c r="E50" s="99">
        <v>5</v>
      </c>
      <c r="F50" s="99">
        <v>0.3</v>
      </c>
      <c r="G50" s="100"/>
      <c r="H50" s="101"/>
      <c r="I50" s="123">
        <v>1332.03</v>
      </c>
      <c r="J50" s="102">
        <f t="shared" si="3"/>
        <v>6660.15</v>
      </c>
      <c r="K50" s="101">
        <f>BDI!$G$17</f>
        <v>0.11260000000000001</v>
      </c>
      <c r="L50" s="101"/>
      <c r="M50" s="101"/>
      <c r="N50" s="104">
        <f t="shared" si="4"/>
        <v>1482.02</v>
      </c>
      <c r="O50" s="103">
        <f t="shared" si="5"/>
        <v>2223.0300000000002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</row>
    <row r="51" spans="1:167" s="78" customFormat="1" ht="25.5" x14ac:dyDescent="0.2">
      <c r="A51" s="97" t="s">
        <v>1823</v>
      </c>
      <c r="B51" s="97" t="s">
        <v>471</v>
      </c>
      <c r="C51" s="98" t="s">
        <v>1103</v>
      </c>
      <c r="D51" s="99" t="s">
        <v>17</v>
      </c>
      <c r="E51" s="99">
        <v>5</v>
      </c>
      <c r="F51" s="99">
        <v>0.3</v>
      </c>
      <c r="G51" s="100"/>
      <c r="H51" s="101"/>
      <c r="I51" s="123">
        <v>1886.14</v>
      </c>
      <c r="J51" s="102">
        <f t="shared" si="3"/>
        <v>9430.7000000000007</v>
      </c>
      <c r="K51" s="101">
        <f>BDI!$G$17</f>
        <v>0.11260000000000001</v>
      </c>
      <c r="L51" s="101"/>
      <c r="M51" s="101"/>
      <c r="N51" s="104">
        <f t="shared" si="4"/>
        <v>2098.52</v>
      </c>
      <c r="O51" s="103">
        <f t="shared" si="5"/>
        <v>3147.78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</row>
    <row r="52" spans="1:167" s="78" customFormat="1" ht="25.5" x14ac:dyDescent="0.2">
      <c r="A52" s="97" t="s">
        <v>1824</v>
      </c>
      <c r="B52" s="97" t="s">
        <v>472</v>
      </c>
      <c r="C52" s="98" t="s">
        <v>1104</v>
      </c>
      <c r="D52" s="99" t="s">
        <v>17</v>
      </c>
      <c r="E52" s="99">
        <v>4</v>
      </c>
      <c r="F52" s="99">
        <v>0.3</v>
      </c>
      <c r="G52" s="100"/>
      <c r="H52" s="101"/>
      <c r="I52" s="123">
        <v>2235.2399999999998</v>
      </c>
      <c r="J52" s="102">
        <f t="shared" si="3"/>
        <v>8940.9599999999991</v>
      </c>
      <c r="K52" s="101">
        <f>BDI!$G$17</f>
        <v>0.11260000000000001</v>
      </c>
      <c r="L52" s="101"/>
      <c r="M52" s="101"/>
      <c r="N52" s="104">
        <f t="shared" si="4"/>
        <v>2486.9299999999998</v>
      </c>
      <c r="O52" s="103">
        <f t="shared" si="5"/>
        <v>2984.32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</row>
    <row r="53" spans="1:167" s="78" customFormat="1" ht="25.5" x14ac:dyDescent="0.2">
      <c r="A53" s="97" t="s">
        <v>1825</v>
      </c>
      <c r="B53" s="97" t="s">
        <v>473</v>
      </c>
      <c r="C53" s="98" t="s">
        <v>1105</v>
      </c>
      <c r="D53" s="99" t="s">
        <v>17</v>
      </c>
      <c r="E53" s="99">
        <v>10</v>
      </c>
      <c r="F53" s="99">
        <v>0.3</v>
      </c>
      <c r="G53" s="100"/>
      <c r="H53" s="101"/>
      <c r="I53" s="123">
        <v>6186.66</v>
      </c>
      <c r="J53" s="102">
        <f t="shared" si="3"/>
        <v>61866.6</v>
      </c>
      <c r="K53" s="101">
        <f>BDI!$G$17</f>
        <v>0.11260000000000001</v>
      </c>
      <c r="L53" s="101"/>
      <c r="M53" s="101"/>
      <c r="N53" s="104">
        <f t="shared" si="4"/>
        <v>6883.28</v>
      </c>
      <c r="O53" s="103">
        <f t="shared" si="5"/>
        <v>20649.84</v>
      </c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</row>
    <row r="54" spans="1:167" s="78" customFormat="1" ht="25.5" x14ac:dyDescent="0.2">
      <c r="A54" s="97" t="s">
        <v>1826</v>
      </c>
      <c r="B54" s="97" t="s">
        <v>474</v>
      </c>
      <c r="C54" s="98" t="s">
        <v>1106</v>
      </c>
      <c r="D54" s="99" t="s">
        <v>17</v>
      </c>
      <c r="E54" s="99">
        <v>30</v>
      </c>
      <c r="F54" s="99">
        <v>0.3</v>
      </c>
      <c r="G54" s="100"/>
      <c r="H54" s="101"/>
      <c r="I54" s="123">
        <v>729.43</v>
      </c>
      <c r="J54" s="102">
        <f t="shared" si="3"/>
        <v>21882.9</v>
      </c>
      <c r="K54" s="101">
        <f>BDI!$G$17</f>
        <v>0.11260000000000001</v>
      </c>
      <c r="L54" s="101"/>
      <c r="M54" s="101"/>
      <c r="N54" s="104">
        <f t="shared" si="4"/>
        <v>811.56</v>
      </c>
      <c r="O54" s="103">
        <f t="shared" si="5"/>
        <v>7304.04</v>
      </c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</row>
    <row r="55" spans="1:167" s="78" customFormat="1" ht="25.5" x14ac:dyDescent="0.2">
      <c r="A55" s="97" t="s">
        <v>1827</v>
      </c>
      <c r="B55" s="97" t="s">
        <v>475</v>
      </c>
      <c r="C55" s="98" t="s">
        <v>1107</v>
      </c>
      <c r="D55" s="99" t="s">
        <v>17</v>
      </c>
      <c r="E55" s="99">
        <v>30</v>
      </c>
      <c r="F55" s="99">
        <v>0.3</v>
      </c>
      <c r="G55" s="100"/>
      <c r="H55" s="101"/>
      <c r="I55" s="123">
        <v>992.75</v>
      </c>
      <c r="J55" s="102">
        <f t="shared" si="3"/>
        <v>29782.5</v>
      </c>
      <c r="K55" s="101">
        <f>BDI!$G$17</f>
        <v>0.11260000000000001</v>
      </c>
      <c r="L55" s="101"/>
      <c r="M55" s="101"/>
      <c r="N55" s="104">
        <f t="shared" si="4"/>
        <v>1104.53</v>
      </c>
      <c r="O55" s="103">
        <f t="shared" si="5"/>
        <v>9940.77</v>
      </c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</row>
    <row r="56" spans="1:167" s="78" customFormat="1" ht="25.5" x14ac:dyDescent="0.2">
      <c r="A56" s="97" t="s">
        <v>1828</v>
      </c>
      <c r="B56" s="97" t="s">
        <v>476</v>
      </c>
      <c r="C56" s="98" t="s">
        <v>1108</v>
      </c>
      <c r="D56" s="99" t="s">
        <v>17</v>
      </c>
      <c r="E56" s="99">
        <v>5</v>
      </c>
      <c r="F56" s="99">
        <v>0.3</v>
      </c>
      <c r="G56" s="100"/>
      <c r="H56" s="101"/>
      <c r="I56" s="123">
        <v>905.09</v>
      </c>
      <c r="J56" s="102">
        <f t="shared" si="3"/>
        <v>4525.45</v>
      </c>
      <c r="K56" s="101">
        <f>BDI!$G$17</f>
        <v>0.11260000000000001</v>
      </c>
      <c r="L56" s="101"/>
      <c r="M56" s="101"/>
      <c r="N56" s="104">
        <f t="shared" si="4"/>
        <v>1007</v>
      </c>
      <c r="O56" s="103">
        <f t="shared" si="5"/>
        <v>1510.5</v>
      </c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</row>
    <row r="57" spans="1:167" s="78" customFormat="1" ht="25.5" x14ac:dyDescent="0.2">
      <c r="A57" s="97" t="s">
        <v>1829</v>
      </c>
      <c r="B57" s="97" t="s">
        <v>477</v>
      </c>
      <c r="C57" s="98" t="s">
        <v>1109</v>
      </c>
      <c r="D57" s="99" t="s">
        <v>17</v>
      </c>
      <c r="E57" s="99">
        <v>5</v>
      </c>
      <c r="F57" s="99">
        <v>0.3</v>
      </c>
      <c r="G57" s="100"/>
      <c r="H57" s="101"/>
      <c r="I57" s="123">
        <v>1787.51</v>
      </c>
      <c r="J57" s="102">
        <f t="shared" si="3"/>
        <v>8937.5499999999993</v>
      </c>
      <c r="K57" s="101">
        <f>BDI!$G$17</f>
        <v>0.11260000000000001</v>
      </c>
      <c r="L57" s="101"/>
      <c r="M57" s="101"/>
      <c r="N57" s="104">
        <f t="shared" si="4"/>
        <v>1988.78</v>
      </c>
      <c r="O57" s="103">
        <f t="shared" si="5"/>
        <v>2983.17</v>
      </c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</row>
    <row r="58" spans="1:167" s="78" customFormat="1" ht="25.5" x14ac:dyDescent="0.2">
      <c r="A58" s="97" t="s">
        <v>1830</v>
      </c>
      <c r="B58" s="97" t="s">
        <v>478</v>
      </c>
      <c r="C58" s="98" t="s">
        <v>1110</v>
      </c>
      <c r="D58" s="99" t="s">
        <v>17</v>
      </c>
      <c r="E58" s="99">
        <v>5</v>
      </c>
      <c r="F58" s="99">
        <v>0.3</v>
      </c>
      <c r="G58" s="100"/>
      <c r="H58" s="101"/>
      <c r="I58" s="123">
        <v>2158.09</v>
      </c>
      <c r="J58" s="102">
        <f t="shared" si="3"/>
        <v>10790.45</v>
      </c>
      <c r="K58" s="101">
        <f>BDI!$G$17</f>
        <v>0.11260000000000001</v>
      </c>
      <c r="L58" s="101"/>
      <c r="M58" s="101"/>
      <c r="N58" s="104">
        <f t="shared" si="4"/>
        <v>2401.09</v>
      </c>
      <c r="O58" s="103">
        <f t="shared" si="5"/>
        <v>3601.64</v>
      </c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</row>
    <row r="59" spans="1:167" s="78" customFormat="1" x14ac:dyDescent="0.2">
      <c r="A59" s="97" t="s">
        <v>1831</v>
      </c>
      <c r="B59" s="97" t="s">
        <v>479</v>
      </c>
      <c r="C59" s="98" t="s">
        <v>1111</v>
      </c>
      <c r="D59" s="99" t="s">
        <v>17</v>
      </c>
      <c r="E59" s="99">
        <v>10</v>
      </c>
      <c r="F59" s="99">
        <v>0.3</v>
      </c>
      <c r="G59" s="100"/>
      <c r="H59" s="101"/>
      <c r="I59" s="123">
        <v>1440.01</v>
      </c>
      <c r="J59" s="102">
        <f t="shared" si="3"/>
        <v>14400.1</v>
      </c>
      <c r="K59" s="101">
        <f>BDI!$G$17</f>
        <v>0.11260000000000001</v>
      </c>
      <c r="L59" s="101"/>
      <c r="M59" s="101"/>
      <c r="N59" s="104">
        <f t="shared" si="4"/>
        <v>1602.16</v>
      </c>
      <c r="O59" s="103">
        <f t="shared" si="5"/>
        <v>4806.4799999999996</v>
      </c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</row>
    <row r="60" spans="1:167" s="78" customFormat="1" ht="25.5" x14ac:dyDescent="0.2">
      <c r="A60" s="97" t="s">
        <v>1832</v>
      </c>
      <c r="B60" s="97" t="s">
        <v>480</v>
      </c>
      <c r="C60" s="98" t="s">
        <v>1112</v>
      </c>
      <c r="D60" s="99" t="s">
        <v>17</v>
      </c>
      <c r="E60" s="99">
        <v>15</v>
      </c>
      <c r="F60" s="99">
        <v>0.3</v>
      </c>
      <c r="G60" s="100"/>
      <c r="H60" s="101"/>
      <c r="I60" s="123">
        <v>1525.04</v>
      </c>
      <c r="J60" s="102">
        <f t="shared" si="3"/>
        <v>22875.599999999999</v>
      </c>
      <c r="K60" s="101">
        <f>BDI!$G$17</f>
        <v>0.11260000000000001</v>
      </c>
      <c r="L60" s="101"/>
      <c r="M60" s="101"/>
      <c r="N60" s="104">
        <f t="shared" si="4"/>
        <v>1696.76</v>
      </c>
      <c r="O60" s="103">
        <f t="shared" si="5"/>
        <v>7635.42</v>
      </c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</row>
    <row r="61" spans="1:167" s="78" customFormat="1" ht="25.5" x14ac:dyDescent="0.2">
      <c r="A61" s="97" t="s">
        <v>1833</v>
      </c>
      <c r="B61" s="97" t="s">
        <v>481</v>
      </c>
      <c r="C61" s="98" t="s">
        <v>1113</v>
      </c>
      <c r="D61" s="99" t="s">
        <v>17</v>
      </c>
      <c r="E61" s="99">
        <v>15</v>
      </c>
      <c r="F61" s="99">
        <v>0.3</v>
      </c>
      <c r="G61" s="100"/>
      <c r="H61" s="101"/>
      <c r="I61" s="123">
        <v>2148.87</v>
      </c>
      <c r="J61" s="102">
        <f t="shared" si="3"/>
        <v>32233.05</v>
      </c>
      <c r="K61" s="101">
        <f>BDI!$G$17</f>
        <v>0.11260000000000001</v>
      </c>
      <c r="L61" s="101"/>
      <c r="M61" s="101"/>
      <c r="N61" s="104">
        <f t="shared" si="4"/>
        <v>2390.83</v>
      </c>
      <c r="O61" s="103">
        <f t="shared" si="5"/>
        <v>10758.74</v>
      </c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</row>
    <row r="62" spans="1:167" s="78" customFormat="1" ht="25.5" x14ac:dyDescent="0.2">
      <c r="A62" s="97" t="s">
        <v>1834</v>
      </c>
      <c r="B62" s="97" t="s">
        <v>482</v>
      </c>
      <c r="C62" s="98" t="s">
        <v>1114</v>
      </c>
      <c r="D62" s="99" t="s">
        <v>17</v>
      </c>
      <c r="E62" s="99">
        <v>10</v>
      </c>
      <c r="F62" s="99">
        <v>0.3</v>
      </c>
      <c r="G62" s="100"/>
      <c r="H62" s="101"/>
      <c r="I62" s="123">
        <v>3819.81</v>
      </c>
      <c r="J62" s="102">
        <f t="shared" si="3"/>
        <v>38198.1</v>
      </c>
      <c r="K62" s="101">
        <f>BDI!$G$17</f>
        <v>0.11260000000000001</v>
      </c>
      <c r="L62" s="101"/>
      <c r="M62" s="101"/>
      <c r="N62" s="104">
        <f t="shared" si="4"/>
        <v>4249.92</v>
      </c>
      <c r="O62" s="103">
        <f t="shared" si="5"/>
        <v>12749.76</v>
      </c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</row>
    <row r="63" spans="1:167" s="78" customFormat="1" ht="25.5" x14ac:dyDescent="0.2">
      <c r="A63" s="97" t="s">
        <v>1835</v>
      </c>
      <c r="B63" s="97" t="s">
        <v>483</v>
      </c>
      <c r="C63" s="98" t="s">
        <v>1115</v>
      </c>
      <c r="D63" s="99" t="s">
        <v>17</v>
      </c>
      <c r="E63" s="99">
        <v>6</v>
      </c>
      <c r="F63" s="99">
        <v>0.3</v>
      </c>
      <c r="G63" s="100"/>
      <c r="H63" s="101"/>
      <c r="I63" s="123">
        <v>12045.84</v>
      </c>
      <c r="J63" s="102">
        <f t="shared" si="3"/>
        <v>72275.039999999994</v>
      </c>
      <c r="K63" s="101">
        <f>BDI!$G$17</f>
        <v>0.11260000000000001</v>
      </c>
      <c r="L63" s="101"/>
      <c r="M63" s="101"/>
      <c r="N63" s="104">
        <f t="shared" si="4"/>
        <v>13402.2</v>
      </c>
      <c r="O63" s="103">
        <f t="shared" si="5"/>
        <v>24123.96</v>
      </c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</row>
    <row r="64" spans="1:167" s="78" customFormat="1" ht="25.5" x14ac:dyDescent="0.2">
      <c r="A64" s="97" t="s">
        <v>1836</v>
      </c>
      <c r="B64" s="97" t="s">
        <v>484</v>
      </c>
      <c r="C64" s="98" t="s">
        <v>1116</v>
      </c>
      <c r="D64" s="99" t="s">
        <v>17</v>
      </c>
      <c r="E64" s="99">
        <v>2</v>
      </c>
      <c r="F64" s="99">
        <v>0.3</v>
      </c>
      <c r="G64" s="100"/>
      <c r="H64" s="101"/>
      <c r="I64" s="123">
        <v>13260.33</v>
      </c>
      <c r="J64" s="102">
        <f t="shared" si="3"/>
        <v>26520.66</v>
      </c>
      <c r="K64" s="101">
        <f>BDI!$G$17</f>
        <v>0.11260000000000001</v>
      </c>
      <c r="L64" s="101"/>
      <c r="M64" s="101"/>
      <c r="N64" s="104">
        <f t="shared" si="4"/>
        <v>14753.44</v>
      </c>
      <c r="O64" s="103">
        <f t="shared" si="5"/>
        <v>8852.06</v>
      </c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</row>
    <row r="65" spans="1:167" s="78" customFormat="1" ht="25.5" x14ac:dyDescent="0.2">
      <c r="A65" s="97" t="s">
        <v>1837</v>
      </c>
      <c r="B65" s="97" t="s">
        <v>485</v>
      </c>
      <c r="C65" s="98" t="s">
        <v>1117</v>
      </c>
      <c r="D65" s="99" t="s">
        <v>17</v>
      </c>
      <c r="E65" s="99">
        <v>2</v>
      </c>
      <c r="F65" s="99">
        <v>0.3</v>
      </c>
      <c r="G65" s="100"/>
      <c r="H65" s="101"/>
      <c r="I65" s="123">
        <v>15000</v>
      </c>
      <c r="J65" s="102">
        <f t="shared" si="3"/>
        <v>30000</v>
      </c>
      <c r="K65" s="101">
        <f>BDI!$G$17</f>
        <v>0.11260000000000001</v>
      </c>
      <c r="L65" s="101"/>
      <c r="M65" s="101"/>
      <c r="N65" s="104">
        <f t="shared" si="4"/>
        <v>16689</v>
      </c>
      <c r="O65" s="103">
        <f t="shared" si="5"/>
        <v>10013.4</v>
      </c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</row>
    <row r="66" spans="1:167" s="78" customFormat="1" ht="25.5" x14ac:dyDescent="0.2">
      <c r="A66" s="97" t="s">
        <v>1838</v>
      </c>
      <c r="B66" s="97" t="s">
        <v>486</v>
      </c>
      <c r="C66" s="98" t="s">
        <v>1118</v>
      </c>
      <c r="D66" s="99" t="s">
        <v>17</v>
      </c>
      <c r="E66" s="99">
        <v>3</v>
      </c>
      <c r="F66" s="99">
        <v>0.3</v>
      </c>
      <c r="G66" s="100"/>
      <c r="H66" s="101"/>
      <c r="I66" s="123">
        <v>12843.49</v>
      </c>
      <c r="J66" s="102">
        <f t="shared" si="3"/>
        <v>38530.47</v>
      </c>
      <c r="K66" s="101">
        <f>BDI!$G$17</f>
        <v>0.11260000000000001</v>
      </c>
      <c r="L66" s="101"/>
      <c r="M66" s="101"/>
      <c r="N66" s="104">
        <f t="shared" si="4"/>
        <v>14289.67</v>
      </c>
      <c r="O66" s="103">
        <f t="shared" si="5"/>
        <v>12860.7</v>
      </c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</row>
    <row r="67" spans="1:167" s="78" customFormat="1" ht="25.5" x14ac:dyDescent="0.2">
      <c r="A67" s="97" t="s">
        <v>1839</v>
      </c>
      <c r="B67" s="97" t="s">
        <v>487</v>
      </c>
      <c r="C67" s="98" t="s">
        <v>1119</v>
      </c>
      <c r="D67" s="99" t="s">
        <v>17</v>
      </c>
      <c r="E67" s="99">
        <v>3</v>
      </c>
      <c r="F67" s="99">
        <v>0.3</v>
      </c>
      <c r="G67" s="100"/>
      <c r="H67" s="101"/>
      <c r="I67" s="123">
        <v>13768.46</v>
      </c>
      <c r="J67" s="102">
        <f t="shared" si="3"/>
        <v>41305.379999999997</v>
      </c>
      <c r="K67" s="101">
        <f>BDI!$G$17</f>
        <v>0.11260000000000001</v>
      </c>
      <c r="L67" s="101"/>
      <c r="M67" s="101"/>
      <c r="N67" s="104">
        <f t="shared" si="4"/>
        <v>15318.79</v>
      </c>
      <c r="O67" s="103">
        <f t="shared" si="5"/>
        <v>13786.91</v>
      </c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</row>
    <row r="68" spans="1:167" s="78" customFormat="1" ht="25.5" x14ac:dyDescent="0.2">
      <c r="A68" s="97" t="s">
        <v>1840</v>
      </c>
      <c r="B68" s="97" t="s">
        <v>488</v>
      </c>
      <c r="C68" s="98" t="s">
        <v>1120</v>
      </c>
      <c r="D68" s="99" t="s">
        <v>17</v>
      </c>
      <c r="E68" s="99">
        <v>10</v>
      </c>
      <c r="F68" s="99">
        <v>0.3</v>
      </c>
      <c r="G68" s="100"/>
      <c r="H68" s="101"/>
      <c r="I68" s="123">
        <v>11464.02</v>
      </c>
      <c r="J68" s="102">
        <f t="shared" si="3"/>
        <v>114640.2</v>
      </c>
      <c r="K68" s="101">
        <f>BDI!$G$17</f>
        <v>0.11260000000000001</v>
      </c>
      <c r="L68" s="101"/>
      <c r="M68" s="101"/>
      <c r="N68" s="104">
        <f t="shared" si="4"/>
        <v>12754.87</v>
      </c>
      <c r="O68" s="103">
        <f t="shared" si="5"/>
        <v>38264.61</v>
      </c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</row>
    <row r="69" spans="1:167" s="78" customFormat="1" ht="25.5" x14ac:dyDescent="0.2">
      <c r="A69" s="97" t="s">
        <v>1841</v>
      </c>
      <c r="B69" s="97" t="s">
        <v>489</v>
      </c>
      <c r="C69" s="98" t="s">
        <v>1121</v>
      </c>
      <c r="D69" s="99" t="s">
        <v>17</v>
      </c>
      <c r="E69" s="99">
        <v>2</v>
      </c>
      <c r="F69" s="99">
        <v>0.3</v>
      </c>
      <c r="G69" s="100"/>
      <c r="H69" s="101"/>
      <c r="I69" s="123">
        <v>2177.88</v>
      </c>
      <c r="J69" s="102">
        <f t="shared" si="3"/>
        <v>4355.76</v>
      </c>
      <c r="K69" s="101">
        <f>BDI!$G$17</f>
        <v>0.11260000000000001</v>
      </c>
      <c r="L69" s="101"/>
      <c r="M69" s="101"/>
      <c r="N69" s="104">
        <f t="shared" si="4"/>
        <v>2423.11</v>
      </c>
      <c r="O69" s="103">
        <f t="shared" si="5"/>
        <v>1453.87</v>
      </c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</row>
    <row r="70" spans="1:167" s="78" customFormat="1" ht="25.5" x14ac:dyDescent="0.2">
      <c r="A70" s="97" t="s">
        <v>1842</v>
      </c>
      <c r="B70" s="97" t="s">
        <v>490</v>
      </c>
      <c r="C70" s="98" t="s">
        <v>1122</v>
      </c>
      <c r="D70" s="99" t="s">
        <v>17</v>
      </c>
      <c r="E70" s="99">
        <v>1</v>
      </c>
      <c r="F70" s="99">
        <v>0.3</v>
      </c>
      <c r="G70" s="100"/>
      <c r="H70" s="101"/>
      <c r="I70" s="123">
        <v>24663.65</v>
      </c>
      <c r="J70" s="102">
        <f t="shared" si="3"/>
        <v>24663.65</v>
      </c>
      <c r="K70" s="101">
        <f>BDI!$G$17</f>
        <v>0.11260000000000001</v>
      </c>
      <c r="L70" s="101"/>
      <c r="M70" s="101"/>
      <c r="N70" s="104">
        <f t="shared" si="4"/>
        <v>27440.78</v>
      </c>
      <c r="O70" s="103">
        <f t="shared" si="5"/>
        <v>8232.23</v>
      </c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</row>
    <row r="71" spans="1:167" s="78" customFormat="1" ht="25.5" x14ac:dyDescent="0.2">
      <c r="A71" s="97" t="s">
        <v>1843</v>
      </c>
      <c r="B71" s="97" t="s">
        <v>491</v>
      </c>
      <c r="C71" s="98" t="s">
        <v>1619</v>
      </c>
      <c r="D71" s="99" t="s">
        <v>17</v>
      </c>
      <c r="E71" s="99">
        <v>1</v>
      </c>
      <c r="F71" s="99">
        <v>0.3</v>
      </c>
      <c r="G71" s="100"/>
      <c r="H71" s="101"/>
      <c r="I71" s="123">
        <v>2951.36</v>
      </c>
      <c r="J71" s="102">
        <f t="shared" si="3"/>
        <v>2951.36</v>
      </c>
      <c r="K71" s="101">
        <f>BDI!$G$17</f>
        <v>0.11260000000000001</v>
      </c>
      <c r="L71" s="101"/>
      <c r="M71" s="101"/>
      <c r="N71" s="104">
        <f t="shared" si="4"/>
        <v>3283.68</v>
      </c>
      <c r="O71" s="103">
        <f t="shared" si="5"/>
        <v>985.1</v>
      </c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</row>
    <row r="72" spans="1:167" s="78" customFormat="1" ht="25.5" x14ac:dyDescent="0.2">
      <c r="A72" s="97" t="s">
        <v>1844</v>
      </c>
      <c r="B72" s="97" t="s">
        <v>492</v>
      </c>
      <c r="C72" s="98" t="s">
        <v>1123</v>
      </c>
      <c r="D72" s="99" t="s">
        <v>17</v>
      </c>
      <c r="E72" s="99">
        <v>4</v>
      </c>
      <c r="F72" s="99">
        <v>0.3</v>
      </c>
      <c r="G72" s="100"/>
      <c r="H72" s="101"/>
      <c r="I72" s="123">
        <v>5378.54</v>
      </c>
      <c r="J72" s="102">
        <f t="shared" si="3"/>
        <v>21514.16</v>
      </c>
      <c r="K72" s="101">
        <f>BDI!$G$17</f>
        <v>0.11260000000000001</v>
      </c>
      <c r="L72" s="101"/>
      <c r="M72" s="101"/>
      <c r="N72" s="104">
        <f t="shared" si="4"/>
        <v>5984.16</v>
      </c>
      <c r="O72" s="103">
        <f t="shared" si="5"/>
        <v>7180.99</v>
      </c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</row>
    <row r="73" spans="1:167" s="78" customFormat="1" ht="25.5" x14ac:dyDescent="0.2">
      <c r="A73" s="97" t="s">
        <v>1845</v>
      </c>
      <c r="B73" s="97" t="s">
        <v>493</v>
      </c>
      <c r="C73" s="98" t="s">
        <v>1124</v>
      </c>
      <c r="D73" s="99" t="s">
        <v>17</v>
      </c>
      <c r="E73" s="99">
        <v>1</v>
      </c>
      <c r="F73" s="99">
        <v>0.3</v>
      </c>
      <c r="G73" s="100"/>
      <c r="H73" s="101"/>
      <c r="I73" s="123">
        <v>6262.99</v>
      </c>
      <c r="J73" s="102">
        <f t="shared" si="3"/>
        <v>6262.99</v>
      </c>
      <c r="K73" s="101">
        <f>BDI!$G$17</f>
        <v>0.11260000000000001</v>
      </c>
      <c r="L73" s="101"/>
      <c r="M73" s="101"/>
      <c r="N73" s="104">
        <f t="shared" si="4"/>
        <v>6968.2</v>
      </c>
      <c r="O73" s="103">
        <f t="shared" si="5"/>
        <v>2090.46</v>
      </c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</row>
    <row r="74" spans="1:167" s="78" customFormat="1" x14ac:dyDescent="0.2">
      <c r="A74" s="97" t="s">
        <v>1846</v>
      </c>
      <c r="B74" s="97" t="s">
        <v>494</v>
      </c>
      <c r="C74" s="98" t="s">
        <v>1125</v>
      </c>
      <c r="D74" s="99" t="s">
        <v>17</v>
      </c>
      <c r="E74" s="99">
        <v>18</v>
      </c>
      <c r="F74" s="99">
        <v>0.3</v>
      </c>
      <c r="G74" s="100"/>
      <c r="H74" s="101"/>
      <c r="I74" s="123">
        <v>1668.16</v>
      </c>
      <c r="J74" s="102">
        <f t="shared" si="3"/>
        <v>30026.880000000001</v>
      </c>
      <c r="K74" s="101">
        <f>BDI!$G$17</f>
        <v>0.11260000000000001</v>
      </c>
      <c r="L74" s="101"/>
      <c r="M74" s="101"/>
      <c r="N74" s="104">
        <f t="shared" si="4"/>
        <v>1855.99</v>
      </c>
      <c r="O74" s="103">
        <f t="shared" si="5"/>
        <v>10022.35</v>
      </c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</row>
    <row r="75" spans="1:167" s="78" customFormat="1" ht="25.5" x14ac:dyDescent="0.2">
      <c r="A75" s="97" t="s">
        <v>1847</v>
      </c>
      <c r="B75" s="97" t="s">
        <v>495</v>
      </c>
      <c r="C75" s="98" t="s">
        <v>1126</v>
      </c>
      <c r="D75" s="99" t="s">
        <v>17</v>
      </c>
      <c r="E75" s="99">
        <v>6</v>
      </c>
      <c r="F75" s="99">
        <v>0.3</v>
      </c>
      <c r="G75" s="100"/>
      <c r="H75" s="101"/>
      <c r="I75" s="123">
        <v>2110.58</v>
      </c>
      <c r="J75" s="102">
        <f t="shared" si="3"/>
        <v>12663.48</v>
      </c>
      <c r="K75" s="101">
        <f>BDI!$G$17</f>
        <v>0.11260000000000001</v>
      </c>
      <c r="L75" s="101"/>
      <c r="M75" s="101"/>
      <c r="N75" s="104">
        <f t="shared" si="4"/>
        <v>2348.23</v>
      </c>
      <c r="O75" s="103">
        <f t="shared" si="5"/>
        <v>4226.8100000000004</v>
      </c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</row>
    <row r="76" spans="1:167" s="78" customFormat="1" ht="25.5" x14ac:dyDescent="0.2">
      <c r="A76" s="97" t="s">
        <v>1848</v>
      </c>
      <c r="B76" s="97" t="s">
        <v>496</v>
      </c>
      <c r="C76" s="98" t="s">
        <v>1127</v>
      </c>
      <c r="D76" s="99" t="s">
        <v>17</v>
      </c>
      <c r="E76" s="99">
        <v>2</v>
      </c>
      <c r="F76" s="99">
        <v>0.3</v>
      </c>
      <c r="G76" s="100"/>
      <c r="H76" s="101"/>
      <c r="I76" s="123">
        <v>3718.67</v>
      </c>
      <c r="J76" s="102">
        <f t="shared" si="3"/>
        <v>7437.34</v>
      </c>
      <c r="K76" s="101">
        <f>BDI!$G$17</f>
        <v>0.11260000000000001</v>
      </c>
      <c r="L76" s="101"/>
      <c r="M76" s="101"/>
      <c r="N76" s="104">
        <f t="shared" si="4"/>
        <v>4137.3900000000003</v>
      </c>
      <c r="O76" s="103">
        <f t="shared" si="5"/>
        <v>2482.4299999999998</v>
      </c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</row>
    <row r="77" spans="1:167" s="78" customFormat="1" ht="25.5" x14ac:dyDescent="0.2">
      <c r="A77" s="97" t="s">
        <v>1849</v>
      </c>
      <c r="B77" s="97" t="s">
        <v>497</v>
      </c>
      <c r="C77" s="98" t="s">
        <v>1128</v>
      </c>
      <c r="D77" s="99" t="s">
        <v>17</v>
      </c>
      <c r="E77" s="99">
        <v>2</v>
      </c>
      <c r="F77" s="99">
        <v>0.3</v>
      </c>
      <c r="G77" s="100"/>
      <c r="H77" s="101"/>
      <c r="I77" s="123">
        <v>13794.04</v>
      </c>
      <c r="J77" s="102">
        <f t="shared" si="3"/>
        <v>27588.080000000002</v>
      </c>
      <c r="K77" s="101">
        <f>BDI!$G$17</f>
        <v>0.11260000000000001</v>
      </c>
      <c r="L77" s="101"/>
      <c r="M77" s="101"/>
      <c r="N77" s="104">
        <f t="shared" si="4"/>
        <v>15347.25</v>
      </c>
      <c r="O77" s="103">
        <f t="shared" si="5"/>
        <v>9208.35</v>
      </c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</row>
    <row r="78" spans="1:167" s="78" customFormat="1" ht="25.5" x14ac:dyDescent="0.2">
      <c r="A78" s="97" t="s">
        <v>1850</v>
      </c>
      <c r="B78" s="97" t="s">
        <v>498</v>
      </c>
      <c r="C78" s="98" t="s">
        <v>1129</v>
      </c>
      <c r="D78" s="99" t="s">
        <v>17</v>
      </c>
      <c r="E78" s="99">
        <v>3</v>
      </c>
      <c r="F78" s="99">
        <v>0.3</v>
      </c>
      <c r="G78" s="100"/>
      <c r="H78" s="101"/>
      <c r="I78" s="123">
        <v>6114.77</v>
      </c>
      <c r="J78" s="102">
        <f t="shared" si="3"/>
        <v>18344.310000000001</v>
      </c>
      <c r="K78" s="101">
        <f>BDI!$G$17</f>
        <v>0.11260000000000001</v>
      </c>
      <c r="L78" s="101"/>
      <c r="M78" s="101"/>
      <c r="N78" s="104">
        <f t="shared" si="4"/>
        <v>6803.29</v>
      </c>
      <c r="O78" s="103">
        <f t="shared" si="5"/>
        <v>6122.96</v>
      </c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</row>
    <row r="79" spans="1:167" s="78" customFormat="1" ht="25.5" x14ac:dyDescent="0.2">
      <c r="A79" s="97" t="s">
        <v>1851</v>
      </c>
      <c r="B79" s="97" t="s">
        <v>499</v>
      </c>
      <c r="C79" s="98" t="s">
        <v>1130</v>
      </c>
      <c r="D79" s="99" t="s">
        <v>17</v>
      </c>
      <c r="E79" s="99">
        <v>2</v>
      </c>
      <c r="F79" s="99">
        <v>0.3</v>
      </c>
      <c r="G79" s="100"/>
      <c r="H79" s="101"/>
      <c r="I79" s="123">
        <v>53409.62</v>
      </c>
      <c r="J79" s="102">
        <f t="shared" si="3"/>
        <v>106819.24</v>
      </c>
      <c r="K79" s="101">
        <f>BDI!$G$17</f>
        <v>0.11260000000000001</v>
      </c>
      <c r="L79" s="101"/>
      <c r="M79" s="101"/>
      <c r="N79" s="104">
        <f t="shared" si="4"/>
        <v>59423.54</v>
      </c>
      <c r="O79" s="103">
        <f t="shared" si="5"/>
        <v>35654.120000000003</v>
      </c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</row>
    <row r="80" spans="1:167" s="78" customFormat="1" ht="25.5" x14ac:dyDescent="0.2">
      <c r="A80" s="97" t="s">
        <v>1852</v>
      </c>
      <c r="B80" s="97" t="s">
        <v>500</v>
      </c>
      <c r="C80" s="98" t="s">
        <v>1131</v>
      </c>
      <c r="D80" s="99" t="s">
        <v>17</v>
      </c>
      <c r="E80" s="99">
        <v>2</v>
      </c>
      <c r="F80" s="99">
        <v>0.3</v>
      </c>
      <c r="G80" s="100"/>
      <c r="H80" s="101"/>
      <c r="I80" s="123">
        <v>65488.39</v>
      </c>
      <c r="J80" s="102">
        <f t="shared" si="3"/>
        <v>130976.78</v>
      </c>
      <c r="K80" s="101">
        <f>BDI!$G$17</f>
        <v>0.11260000000000001</v>
      </c>
      <c r="L80" s="101"/>
      <c r="M80" s="101"/>
      <c r="N80" s="104">
        <f t="shared" si="4"/>
        <v>72862.38</v>
      </c>
      <c r="O80" s="103">
        <f t="shared" si="5"/>
        <v>43717.43</v>
      </c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7"/>
      <c r="FE80" s="77"/>
      <c r="FF80" s="77"/>
      <c r="FG80" s="77"/>
      <c r="FH80" s="77"/>
      <c r="FI80" s="77"/>
      <c r="FJ80" s="77"/>
      <c r="FK80" s="77"/>
    </row>
    <row r="81" spans="1:167" s="78" customFormat="1" ht="25.5" x14ac:dyDescent="0.2">
      <c r="A81" s="97" t="s">
        <v>1853</v>
      </c>
      <c r="B81" s="97" t="s">
        <v>501</v>
      </c>
      <c r="C81" s="98" t="s">
        <v>1132</v>
      </c>
      <c r="D81" s="99" t="s">
        <v>17</v>
      </c>
      <c r="E81" s="99">
        <v>2</v>
      </c>
      <c r="F81" s="99">
        <v>0.3</v>
      </c>
      <c r="G81" s="100"/>
      <c r="H81" s="101"/>
      <c r="I81" s="123">
        <v>25585.9</v>
      </c>
      <c r="J81" s="102">
        <f t="shared" si="3"/>
        <v>51171.8</v>
      </c>
      <c r="K81" s="101">
        <f>BDI!$G$17</f>
        <v>0.11260000000000001</v>
      </c>
      <c r="L81" s="101"/>
      <c r="M81" s="101"/>
      <c r="N81" s="104">
        <f t="shared" si="4"/>
        <v>28466.87</v>
      </c>
      <c r="O81" s="103">
        <f t="shared" si="5"/>
        <v>17080.12</v>
      </c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7"/>
      <c r="FE81" s="77"/>
      <c r="FF81" s="77"/>
      <c r="FG81" s="77"/>
      <c r="FH81" s="77"/>
      <c r="FI81" s="77"/>
      <c r="FJ81" s="77"/>
      <c r="FK81" s="77"/>
    </row>
    <row r="82" spans="1:167" s="78" customFormat="1" x14ac:dyDescent="0.2">
      <c r="A82" s="97" t="s">
        <v>1854</v>
      </c>
      <c r="B82" s="97" t="s">
        <v>502</v>
      </c>
      <c r="C82" s="98" t="s">
        <v>1133</v>
      </c>
      <c r="D82" s="99" t="s">
        <v>17</v>
      </c>
      <c r="E82" s="99">
        <v>180</v>
      </c>
      <c r="F82" s="99">
        <v>0.3</v>
      </c>
      <c r="G82" s="100"/>
      <c r="H82" s="101"/>
      <c r="I82" s="123">
        <v>165.47</v>
      </c>
      <c r="J82" s="102">
        <f t="shared" si="3"/>
        <v>29784.6</v>
      </c>
      <c r="K82" s="101">
        <f>BDI!$G$17</f>
        <v>0.11260000000000001</v>
      </c>
      <c r="L82" s="101"/>
      <c r="M82" s="101"/>
      <c r="N82" s="104">
        <f t="shared" si="4"/>
        <v>184.1</v>
      </c>
      <c r="O82" s="103">
        <f t="shared" si="5"/>
        <v>9941.4</v>
      </c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  <c r="EO82" s="77"/>
      <c r="EP82" s="77"/>
      <c r="EQ82" s="77"/>
      <c r="ER82" s="77"/>
      <c r="ES82" s="77"/>
      <c r="ET82" s="77"/>
      <c r="EU82" s="77"/>
      <c r="EV82" s="77"/>
      <c r="EW82" s="77"/>
      <c r="EX82" s="77"/>
      <c r="EY82" s="77"/>
      <c r="EZ82" s="77"/>
      <c r="FA82" s="77"/>
      <c r="FB82" s="77"/>
      <c r="FC82" s="77"/>
      <c r="FD82" s="77"/>
      <c r="FE82" s="77"/>
      <c r="FF82" s="77"/>
      <c r="FG82" s="77"/>
      <c r="FH82" s="77"/>
      <c r="FI82" s="77"/>
      <c r="FJ82" s="77"/>
      <c r="FK82" s="77"/>
    </row>
    <row r="83" spans="1:167" s="78" customFormat="1" x14ac:dyDescent="0.2">
      <c r="A83" s="97" t="s">
        <v>1855</v>
      </c>
      <c r="B83" s="97" t="s">
        <v>503</v>
      </c>
      <c r="C83" s="98" t="s">
        <v>1134</v>
      </c>
      <c r="D83" s="99" t="s">
        <v>17</v>
      </c>
      <c r="E83" s="99">
        <v>5</v>
      </c>
      <c r="F83" s="99">
        <v>0.3</v>
      </c>
      <c r="G83" s="100"/>
      <c r="H83" s="101"/>
      <c r="I83" s="123">
        <v>362.88</v>
      </c>
      <c r="J83" s="102">
        <f t="shared" si="3"/>
        <v>1814.4</v>
      </c>
      <c r="K83" s="101">
        <f>BDI!$G$17</f>
        <v>0.11260000000000001</v>
      </c>
      <c r="L83" s="101"/>
      <c r="M83" s="101"/>
      <c r="N83" s="104">
        <f t="shared" si="4"/>
        <v>403.74</v>
      </c>
      <c r="O83" s="103">
        <f t="shared" si="5"/>
        <v>605.61</v>
      </c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  <c r="EO83" s="77"/>
      <c r="EP83" s="77"/>
      <c r="EQ83" s="77"/>
      <c r="ER83" s="77"/>
      <c r="ES83" s="77"/>
      <c r="ET83" s="77"/>
      <c r="EU83" s="77"/>
      <c r="EV83" s="77"/>
      <c r="EW83" s="77"/>
      <c r="EX83" s="77"/>
      <c r="EY83" s="77"/>
      <c r="EZ83" s="77"/>
      <c r="FA83" s="77"/>
      <c r="FB83" s="77"/>
      <c r="FC83" s="77"/>
      <c r="FD83" s="77"/>
      <c r="FE83" s="77"/>
      <c r="FF83" s="77"/>
      <c r="FG83" s="77"/>
      <c r="FH83" s="77"/>
      <c r="FI83" s="77"/>
      <c r="FJ83" s="77"/>
      <c r="FK83" s="77"/>
    </row>
    <row r="84" spans="1:167" s="78" customFormat="1" x14ac:dyDescent="0.2">
      <c r="A84" s="97" t="s">
        <v>1856</v>
      </c>
      <c r="B84" s="97" t="s">
        <v>504</v>
      </c>
      <c r="C84" s="98" t="s">
        <v>1135</v>
      </c>
      <c r="D84" s="99" t="s">
        <v>17</v>
      </c>
      <c r="E84" s="99">
        <v>24</v>
      </c>
      <c r="F84" s="99">
        <v>0.3</v>
      </c>
      <c r="G84" s="100"/>
      <c r="H84" s="101"/>
      <c r="I84" s="123">
        <v>876.02</v>
      </c>
      <c r="J84" s="102">
        <f t="shared" si="3"/>
        <v>21024.48</v>
      </c>
      <c r="K84" s="101">
        <f>BDI!$G$17</f>
        <v>0.11260000000000001</v>
      </c>
      <c r="L84" s="101"/>
      <c r="M84" s="101"/>
      <c r="N84" s="104">
        <f t="shared" si="4"/>
        <v>974.66</v>
      </c>
      <c r="O84" s="103">
        <f t="shared" si="5"/>
        <v>7017.55</v>
      </c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  <c r="EO84" s="77"/>
      <c r="EP84" s="77"/>
      <c r="EQ84" s="77"/>
      <c r="ER84" s="77"/>
      <c r="ES84" s="77"/>
      <c r="ET84" s="77"/>
      <c r="EU84" s="77"/>
      <c r="EV84" s="77"/>
      <c r="EW84" s="77"/>
      <c r="EX84" s="77"/>
      <c r="EY84" s="77"/>
      <c r="EZ84" s="77"/>
      <c r="FA84" s="77"/>
      <c r="FB84" s="77"/>
      <c r="FC84" s="77"/>
      <c r="FD84" s="77"/>
      <c r="FE84" s="77"/>
      <c r="FF84" s="77"/>
      <c r="FG84" s="77"/>
      <c r="FH84" s="77"/>
      <c r="FI84" s="77"/>
      <c r="FJ84" s="77"/>
      <c r="FK84" s="77"/>
    </row>
    <row r="85" spans="1:167" s="78" customFormat="1" x14ac:dyDescent="0.2">
      <c r="A85" s="97" t="s">
        <v>1857</v>
      </c>
      <c r="B85" s="97" t="s">
        <v>505</v>
      </c>
      <c r="C85" s="98" t="s">
        <v>1136</v>
      </c>
      <c r="D85" s="99" t="s">
        <v>17</v>
      </c>
      <c r="E85" s="99">
        <v>15</v>
      </c>
      <c r="F85" s="99">
        <v>0.3</v>
      </c>
      <c r="G85" s="100"/>
      <c r="H85" s="101"/>
      <c r="I85" s="123">
        <v>1105.02</v>
      </c>
      <c r="J85" s="102">
        <f t="shared" si="3"/>
        <v>16575.3</v>
      </c>
      <c r="K85" s="101">
        <f>BDI!$G$17</f>
        <v>0.11260000000000001</v>
      </c>
      <c r="L85" s="101"/>
      <c r="M85" s="101"/>
      <c r="N85" s="104">
        <f t="shared" si="4"/>
        <v>1229.45</v>
      </c>
      <c r="O85" s="103">
        <f t="shared" si="5"/>
        <v>5532.53</v>
      </c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  <c r="EO85" s="77"/>
      <c r="EP85" s="77"/>
      <c r="EQ85" s="77"/>
      <c r="ER85" s="77"/>
      <c r="ES85" s="77"/>
      <c r="ET85" s="77"/>
      <c r="EU85" s="77"/>
      <c r="EV85" s="77"/>
      <c r="EW85" s="77"/>
      <c r="EX85" s="77"/>
      <c r="EY85" s="77"/>
      <c r="EZ85" s="77"/>
      <c r="FA85" s="77"/>
      <c r="FB85" s="77"/>
      <c r="FC85" s="77"/>
      <c r="FD85" s="77"/>
      <c r="FE85" s="77"/>
      <c r="FF85" s="77"/>
      <c r="FG85" s="77"/>
      <c r="FH85" s="77"/>
      <c r="FI85" s="77"/>
      <c r="FJ85" s="77"/>
      <c r="FK85" s="77"/>
    </row>
    <row r="86" spans="1:167" s="78" customFormat="1" x14ac:dyDescent="0.2">
      <c r="A86" s="97" t="s">
        <v>1858</v>
      </c>
      <c r="B86" s="97" t="s">
        <v>506</v>
      </c>
      <c r="C86" s="98" t="s">
        <v>1137</v>
      </c>
      <c r="D86" s="99" t="s">
        <v>17</v>
      </c>
      <c r="E86" s="99">
        <v>2</v>
      </c>
      <c r="F86" s="99">
        <v>0.3</v>
      </c>
      <c r="G86" s="100"/>
      <c r="H86" s="101"/>
      <c r="I86" s="123">
        <v>1121.24</v>
      </c>
      <c r="J86" s="102">
        <f t="shared" si="3"/>
        <v>2242.48</v>
      </c>
      <c r="K86" s="101">
        <f>BDI!$G$17</f>
        <v>0.11260000000000001</v>
      </c>
      <c r="L86" s="101"/>
      <c r="M86" s="101"/>
      <c r="N86" s="104">
        <f t="shared" si="4"/>
        <v>1247.49</v>
      </c>
      <c r="O86" s="103">
        <f t="shared" si="5"/>
        <v>748.49</v>
      </c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  <c r="FK86" s="77"/>
    </row>
    <row r="87" spans="1:167" s="78" customFormat="1" x14ac:dyDescent="0.2">
      <c r="A87" s="97" t="s">
        <v>1859</v>
      </c>
      <c r="B87" s="97" t="s">
        <v>507</v>
      </c>
      <c r="C87" s="98" t="s">
        <v>1138</v>
      </c>
      <c r="D87" s="99" t="s">
        <v>17</v>
      </c>
      <c r="E87" s="99">
        <v>2</v>
      </c>
      <c r="F87" s="99">
        <v>0.3</v>
      </c>
      <c r="G87" s="100"/>
      <c r="H87" s="101"/>
      <c r="I87" s="123">
        <v>474.43</v>
      </c>
      <c r="J87" s="102">
        <f t="shared" si="3"/>
        <v>948.86</v>
      </c>
      <c r="K87" s="101">
        <f>BDI!$G$17</f>
        <v>0.11260000000000001</v>
      </c>
      <c r="L87" s="101"/>
      <c r="M87" s="101"/>
      <c r="N87" s="104">
        <f t="shared" si="4"/>
        <v>527.85</v>
      </c>
      <c r="O87" s="103">
        <f t="shared" si="5"/>
        <v>316.70999999999998</v>
      </c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</row>
    <row r="88" spans="1:167" s="78" customFormat="1" x14ac:dyDescent="0.2">
      <c r="A88" s="97" t="s">
        <v>1860</v>
      </c>
      <c r="B88" s="97" t="s">
        <v>508</v>
      </c>
      <c r="C88" s="98" t="s">
        <v>1139</v>
      </c>
      <c r="D88" s="99" t="s">
        <v>17</v>
      </c>
      <c r="E88" s="99">
        <v>30</v>
      </c>
      <c r="F88" s="99">
        <v>0.3</v>
      </c>
      <c r="G88" s="100"/>
      <c r="H88" s="101"/>
      <c r="I88" s="123">
        <v>101.61</v>
      </c>
      <c r="J88" s="102">
        <f t="shared" si="3"/>
        <v>3048.3</v>
      </c>
      <c r="K88" s="101">
        <f>BDI!$G$17</f>
        <v>0.11260000000000001</v>
      </c>
      <c r="L88" s="101"/>
      <c r="M88" s="101"/>
      <c r="N88" s="104">
        <f t="shared" si="4"/>
        <v>113.05</v>
      </c>
      <c r="O88" s="103">
        <f t="shared" si="5"/>
        <v>1017.45</v>
      </c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  <c r="EO88" s="77"/>
      <c r="EP88" s="77"/>
      <c r="EQ88" s="77"/>
      <c r="ER88" s="77"/>
      <c r="ES88" s="77"/>
      <c r="ET88" s="77"/>
      <c r="EU88" s="77"/>
      <c r="EV88" s="77"/>
      <c r="EW88" s="77"/>
      <c r="EX88" s="77"/>
      <c r="EY88" s="77"/>
      <c r="EZ88" s="77"/>
      <c r="FA88" s="77"/>
      <c r="FB88" s="77"/>
      <c r="FC88" s="77"/>
      <c r="FD88" s="77"/>
      <c r="FE88" s="77"/>
      <c r="FF88" s="77"/>
      <c r="FG88" s="77"/>
      <c r="FH88" s="77"/>
      <c r="FI88" s="77"/>
      <c r="FJ88" s="77"/>
      <c r="FK88" s="77"/>
    </row>
    <row r="89" spans="1:167" s="78" customFormat="1" x14ac:dyDescent="0.2">
      <c r="A89" s="97" t="s">
        <v>1861</v>
      </c>
      <c r="B89" s="97" t="s">
        <v>509</v>
      </c>
      <c r="C89" s="98" t="s">
        <v>1140</v>
      </c>
      <c r="D89" s="99" t="s">
        <v>17</v>
      </c>
      <c r="E89" s="99">
        <v>30</v>
      </c>
      <c r="F89" s="99">
        <v>0.3</v>
      </c>
      <c r="G89" s="100"/>
      <c r="H89" s="101"/>
      <c r="I89" s="123">
        <v>131.13</v>
      </c>
      <c r="J89" s="102">
        <f t="shared" si="3"/>
        <v>3933.9</v>
      </c>
      <c r="K89" s="101">
        <f>BDI!$G$17</f>
        <v>0.11260000000000001</v>
      </c>
      <c r="L89" s="101"/>
      <c r="M89" s="101"/>
      <c r="N89" s="104">
        <f t="shared" si="4"/>
        <v>145.9</v>
      </c>
      <c r="O89" s="103">
        <f t="shared" si="5"/>
        <v>1313.1</v>
      </c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  <c r="EO89" s="77"/>
      <c r="EP89" s="77"/>
      <c r="EQ89" s="77"/>
      <c r="ER89" s="77"/>
      <c r="ES89" s="77"/>
      <c r="ET89" s="77"/>
      <c r="EU89" s="77"/>
      <c r="EV89" s="77"/>
      <c r="EW89" s="77"/>
      <c r="EX89" s="77"/>
      <c r="EY89" s="77"/>
      <c r="EZ89" s="77"/>
      <c r="FA89" s="77"/>
      <c r="FB89" s="77"/>
      <c r="FC89" s="77"/>
      <c r="FD89" s="77"/>
      <c r="FE89" s="77"/>
      <c r="FF89" s="77"/>
      <c r="FG89" s="77"/>
      <c r="FH89" s="77"/>
      <c r="FI89" s="77"/>
      <c r="FJ89" s="77"/>
      <c r="FK89" s="77"/>
    </row>
    <row r="90" spans="1:167" s="78" customFormat="1" x14ac:dyDescent="0.2">
      <c r="A90" s="97" t="s">
        <v>1862</v>
      </c>
      <c r="B90" s="97" t="s">
        <v>510</v>
      </c>
      <c r="C90" s="98" t="s">
        <v>181</v>
      </c>
      <c r="D90" s="99" t="s">
        <v>17</v>
      </c>
      <c r="E90" s="99">
        <v>10</v>
      </c>
      <c r="F90" s="99">
        <v>0.3</v>
      </c>
      <c r="G90" s="100"/>
      <c r="H90" s="101"/>
      <c r="I90" s="123">
        <v>174.07</v>
      </c>
      <c r="J90" s="102">
        <f t="shared" si="3"/>
        <v>1740.7</v>
      </c>
      <c r="K90" s="101">
        <f>BDI!$G$17</f>
        <v>0.11260000000000001</v>
      </c>
      <c r="L90" s="101"/>
      <c r="M90" s="101"/>
      <c r="N90" s="104">
        <f t="shared" si="4"/>
        <v>193.67</v>
      </c>
      <c r="O90" s="103">
        <f t="shared" si="5"/>
        <v>581.01</v>
      </c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</row>
    <row r="91" spans="1:167" s="78" customFormat="1" x14ac:dyDescent="0.2">
      <c r="A91" s="97" t="s">
        <v>1863</v>
      </c>
      <c r="B91" s="97" t="s">
        <v>511</v>
      </c>
      <c r="C91" s="98" t="s">
        <v>1141</v>
      </c>
      <c r="D91" s="99" t="s">
        <v>17</v>
      </c>
      <c r="E91" s="99">
        <v>20</v>
      </c>
      <c r="F91" s="99">
        <v>0.3</v>
      </c>
      <c r="G91" s="100"/>
      <c r="H91" s="101"/>
      <c r="I91" s="123">
        <v>202.62</v>
      </c>
      <c r="J91" s="102">
        <f t="shared" si="3"/>
        <v>4052.4</v>
      </c>
      <c r="K91" s="101">
        <f>BDI!$G$17</f>
        <v>0.11260000000000001</v>
      </c>
      <c r="L91" s="101"/>
      <c r="M91" s="101"/>
      <c r="N91" s="104">
        <f t="shared" si="4"/>
        <v>225.44</v>
      </c>
      <c r="O91" s="103">
        <f t="shared" si="5"/>
        <v>1352.64</v>
      </c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  <c r="EO91" s="77"/>
      <c r="EP91" s="77"/>
      <c r="EQ91" s="77"/>
      <c r="ER91" s="77"/>
      <c r="ES91" s="77"/>
      <c r="ET91" s="77"/>
      <c r="EU91" s="77"/>
      <c r="EV91" s="77"/>
      <c r="EW91" s="77"/>
      <c r="EX91" s="77"/>
      <c r="EY91" s="77"/>
      <c r="EZ91" s="77"/>
      <c r="FA91" s="77"/>
      <c r="FB91" s="77"/>
      <c r="FC91" s="77"/>
      <c r="FD91" s="77"/>
      <c r="FE91" s="77"/>
      <c r="FF91" s="77"/>
      <c r="FG91" s="77"/>
      <c r="FH91" s="77"/>
      <c r="FI91" s="77"/>
      <c r="FJ91" s="77"/>
      <c r="FK91" s="77"/>
    </row>
    <row r="92" spans="1:167" s="78" customFormat="1" x14ac:dyDescent="0.2">
      <c r="A92" s="97" t="s">
        <v>1864</v>
      </c>
      <c r="B92" s="97" t="s">
        <v>512</v>
      </c>
      <c r="C92" s="98" t="s">
        <v>1142</v>
      </c>
      <c r="D92" s="99" t="s">
        <v>17</v>
      </c>
      <c r="E92" s="99">
        <v>20</v>
      </c>
      <c r="F92" s="99">
        <v>0.3</v>
      </c>
      <c r="G92" s="100"/>
      <c r="H92" s="101"/>
      <c r="I92" s="123">
        <v>271.62</v>
      </c>
      <c r="J92" s="102">
        <f t="shared" si="3"/>
        <v>5432.4</v>
      </c>
      <c r="K92" s="101">
        <f>BDI!$G$17</f>
        <v>0.11260000000000001</v>
      </c>
      <c r="L92" s="101"/>
      <c r="M92" s="101"/>
      <c r="N92" s="104">
        <f t="shared" si="4"/>
        <v>302.2</v>
      </c>
      <c r="O92" s="103">
        <f t="shared" si="5"/>
        <v>1813.2</v>
      </c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  <c r="EO92" s="77"/>
      <c r="EP92" s="77"/>
      <c r="EQ92" s="77"/>
      <c r="ER92" s="77"/>
      <c r="ES92" s="77"/>
      <c r="ET92" s="77"/>
      <c r="EU92" s="77"/>
      <c r="EV92" s="77"/>
      <c r="EW92" s="77"/>
      <c r="EX92" s="77"/>
      <c r="EY92" s="77"/>
      <c r="EZ92" s="77"/>
      <c r="FA92" s="77"/>
      <c r="FB92" s="77"/>
      <c r="FC92" s="77"/>
      <c r="FD92" s="77"/>
      <c r="FE92" s="77"/>
      <c r="FF92" s="77"/>
      <c r="FG92" s="77"/>
      <c r="FH92" s="77"/>
      <c r="FI92" s="77"/>
      <c r="FJ92" s="77"/>
      <c r="FK92" s="77"/>
    </row>
    <row r="93" spans="1:167" s="78" customFormat="1" x14ac:dyDescent="0.2">
      <c r="A93" s="97" t="s">
        <v>1865</v>
      </c>
      <c r="B93" s="97" t="s">
        <v>513</v>
      </c>
      <c r="C93" s="98" t="s">
        <v>187</v>
      </c>
      <c r="D93" s="99" t="s">
        <v>17</v>
      </c>
      <c r="E93" s="99">
        <v>10</v>
      </c>
      <c r="F93" s="99">
        <v>0.3</v>
      </c>
      <c r="G93" s="100"/>
      <c r="H93" s="101"/>
      <c r="I93" s="123">
        <v>76.28</v>
      </c>
      <c r="J93" s="102">
        <f t="shared" si="3"/>
        <v>762.8</v>
      </c>
      <c r="K93" s="101">
        <f>BDI!$G$17</f>
        <v>0.11260000000000001</v>
      </c>
      <c r="L93" s="101"/>
      <c r="M93" s="101"/>
      <c r="N93" s="104">
        <f t="shared" si="4"/>
        <v>84.87</v>
      </c>
      <c r="O93" s="103">
        <f t="shared" si="5"/>
        <v>254.61</v>
      </c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  <c r="FK93" s="77"/>
    </row>
    <row r="94" spans="1:167" s="78" customFormat="1" x14ac:dyDescent="0.2">
      <c r="A94" s="97" t="s">
        <v>1866</v>
      </c>
      <c r="B94" s="97" t="s">
        <v>514</v>
      </c>
      <c r="C94" s="98" t="s">
        <v>183</v>
      </c>
      <c r="D94" s="99" t="s">
        <v>17</v>
      </c>
      <c r="E94" s="99">
        <v>15</v>
      </c>
      <c r="F94" s="99">
        <v>0.3</v>
      </c>
      <c r="G94" s="100"/>
      <c r="H94" s="101"/>
      <c r="I94" s="123">
        <v>84.69</v>
      </c>
      <c r="J94" s="102">
        <f t="shared" si="3"/>
        <v>1270.3499999999999</v>
      </c>
      <c r="K94" s="101">
        <f>BDI!$G$17</f>
        <v>0.11260000000000001</v>
      </c>
      <c r="L94" s="101"/>
      <c r="M94" s="101"/>
      <c r="N94" s="104">
        <f t="shared" si="4"/>
        <v>94.23</v>
      </c>
      <c r="O94" s="103">
        <f t="shared" si="5"/>
        <v>424.04</v>
      </c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  <c r="EO94" s="77"/>
      <c r="EP94" s="77"/>
      <c r="EQ94" s="77"/>
      <c r="ER94" s="77"/>
      <c r="ES94" s="77"/>
      <c r="ET94" s="77"/>
      <c r="EU94" s="77"/>
      <c r="EV94" s="77"/>
      <c r="EW94" s="77"/>
      <c r="EX94" s="77"/>
      <c r="EY94" s="77"/>
      <c r="EZ94" s="77"/>
      <c r="FA94" s="77"/>
      <c r="FB94" s="77"/>
      <c r="FC94" s="77"/>
      <c r="FD94" s="77"/>
      <c r="FE94" s="77"/>
      <c r="FF94" s="77"/>
      <c r="FG94" s="77"/>
      <c r="FH94" s="77"/>
      <c r="FI94" s="77"/>
      <c r="FJ94" s="77"/>
      <c r="FK94" s="77"/>
    </row>
    <row r="95" spans="1:167" s="78" customFormat="1" x14ac:dyDescent="0.2">
      <c r="A95" s="97" t="s">
        <v>1867</v>
      </c>
      <c r="B95" s="97" t="s">
        <v>515</v>
      </c>
      <c r="C95" s="98" t="s">
        <v>186</v>
      </c>
      <c r="D95" s="99" t="s">
        <v>17</v>
      </c>
      <c r="E95" s="99">
        <v>10</v>
      </c>
      <c r="F95" s="99">
        <v>0.3</v>
      </c>
      <c r="G95" s="100"/>
      <c r="H95" s="101"/>
      <c r="I95" s="123">
        <v>85.71</v>
      </c>
      <c r="J95" s="102">
        <f t="shared" si="3"/>
        <v>857.1</v>
      </c>
      <c r="K95" s="101">
        <f>BDI!$G$17</f>
        <v>0.11260000000000001</v>
      </c>
      <c r="L95" s="101"/>
      <c r="M95" s="101"/>
      <c r="N95" s="104">
        <f t="shared" si="4"/>
        <v>95.36</v>
      </c>
      <c r="O95" s="103">
        <f t="shared" si="5"/>
        <v>286.08</v>
      </c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  <c r="EK95" s="77"/>
      <c r="EL95" s="77"/>
      <c r="EM95" s="77"/>
      <c r="EN95" s="77"/>
      <c r="EO95" s="77"/>
      <c r="EP95" s="77"/>
      <c r="EQ95" s="77"/>
      <c r="ER95" s="77"/>
      <c r="ES95" s="77"/>
      <c r="ET95" s="77"/>
      <c r="EU95" s="77"/>
      <c r="EV95" s="77"/>
      <c r="EW95" s="77"/>
      <c r="EX95" s="77"/>
      <c r="EY95" s="77"/>
      <c r="EZ95" s="77"/>
      <c r="FA95" s="77"/>
      <c r="FB95" s="77"/>
      <c r="FC95" s="77"/>
      <c r="FD95" s="77"/>
      <c r="FE95" s="77"/>
      <c r="FF95" s="77"/>
      <c r="FG95" s="77"/>
      <c r="FH95" s="77"/>
      <c r="FI95" s="77"/>
      <c r="FJ95" s="77"/>
      <c r="FK95" s="77"/>
    </row>
    <row r="96" spans="1:167" s="78" customFormat="1" x14ac:dyDescent="0.2">
      <c r="A96" s="97" t="s">
        <v>1868</v>
      </c>
      <c r="B96" s="97" t="s">
        <v>516</v>
      </c>
      <c r="C96" s="98" t="s">
        <v>182</v>
      </c>
      <c r="D96" s="99" t="s">
        <v>17</v>
      </c>
      <c r="E96" s="99">
        <v>5</v>
      </c>
      <c r="F96" s="99">
        <v>0.3</v>
      </c>
      <c r="G96" s="100"/>
      <c r="H96" s="101"/>
      <c r="I96" s="123">
        <v>141.59</v>
      </c>
      <c r="J96" s="102">
        <f t="shared" si="3"/>
        <v>707.95</v>
      </c>
      <c r="K96" s="101">
        <f>BDI!$G$17</f>
        <v>0.11260000000000001</v>
      </c>
      <c r="L96" s="101"/>
      <c r="M96" s="101"/>
      <c r="N96" s="104">
        <f t="shared" si="4"/>
        <v>157.53</v>
      </c>
      <c r="O96" s="103">
        <f t="shared" si="5"/>
        <v>236.3</v>
      </c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77"/>
      <c r="FG96" s="77"/>
      <c r="FH96" s="77"/>
      <c r="FI96" s="77"/>
      <c r="FJ96" s="77"/>
      <c r="FK96" s="77"/>
    </row>
    <row r="97" spans="1:167" s="78" customFormat="1" x14ac:dyDescent="0.2">
      <c r="A97" s="97" t="s">
        <v>1869</v>
      </c>
      <c r="B97" s="97" t="s">
        <v>517</v>
      </c>
      <c r="C97" s="98" t="s">
        <v>184</v>
      </c>
      <c r="D97" s="99" t="s">
        <v>17</v>
      </c>
      <c r="E97" s="99">
        <v>10</v>
      </c>
      <c r="F97" s="99">
        <v>0.3</v>
      </c>
      <c r="G97" s="100"/>
      <c r="H97" s="101"/>
      <c r="I97" s="123">
        <v>129.19</v>
      </c>
      <c r="J97" s="102">
        <f t="shared" si="3"/>
        <v>1291.9000000000001</v>
      </c>
      <c r="K97" s="101">
        <f>BDI!$G$17</f>
        <v>0.11260000000000001</v>
      </c>
      <c r="L97" s="101"/>
      <c r="M97" s="101"/>
      <c r="N97" s="104">
        <f t="shared" si="4"/>
        <v>143.74</v>
      </c>
      <c r="O97" s="103">
        <f t="shared" si="5"/>
        <v>431.22</v>
      </c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7"/>
      <c r="ES97" s="77"/>
      <c r="ET97" s="77"/>
      <c r="EU97" s="77"/>
      <c r="EV97" s="77"/>
      <c r="EW97" s="77"/>
      <c r="EX97" s="77"/>
      <c r="EY97" s="77"/>
      <c r="EZ97" s="77"/>
      <c r="FA97" s="77"/>
      <c r="FB97" s="77"/>
      <c r="FC97" s="77"/>
      <c r="FD97" s="77"/>
      <c r="FE97" s="77"/>
      <c r="FF97" s="77"/>
      <c r="FG97" s="77"/>
      <c r="FH97" s="77"/>
      <c r="FI97" s="77"/>
      <c r="FJ97" s="77"/>
      <c r="FK97" s="77"/>
    </row>
    <row r="98" spans="1:167" s="78" customFormat="1" x14ac:dyDescent="0.2">
      <c r="A98" s="97" t="s">
        <v>1870</v>
      </c>
      <c r="B98" s="97" t="s">
        <v>518</v>
      </c>
      <c r="C98" s="98" t="s">
        <v>185</v>
      </c>
      <c r="D98" s="99" t="s">
        <v>17</v>
      </c>
      <c r="E98" s="99">
        <v>10</v>
      </c>
      <c r="F98" s="99">
        <v>0.3</v>
      </c>
      <c r="G98" s="100"/>
      <c r="H98" s="101"/>
      <c r="I98" s="123">
        <v>185.84</v>
      </c>
      <c r="J98" s="102">
        <f t="shared" si="3"/>
        <v>1858.4</v>
      </c>
      <c r="K98" s="101">
        <f>BDI!$G$17</f>
        <v>0.11260000000000001</v>
      </c>
      <c r="L98" s="101"/>
      <c r="M98" s="101"/>
      <c r="N98" s="104">
        <f t="shared" si="4"/>
        <v>206.77</v>
      </c>
      <c r="O98" s="103">
        <f t="shared" si="5"/>
        <v>620.30999999999995</v>
      </c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7"/>
      <c r="EE98" s="77"/>
      <c r="EF98" s="77"/>
      <c r="EG98" s="77"/>
      <c r="EH98" s="77"/>
      <c r="EI98" s="77"/>
      <c r="EJ98" s="77"/>
      <c r="EK98" s="77"/>
      <c r="EL98" s="77"/>
      <c r="EM98" s="77"/>
      <c r="EN98" s="77"/>
      <c r="EO98" s="77"/>
      <c r="EP98" s="77"/>
      <c r="EQ98" s="77"/>
      <c r="ER98" s="77"/>
      <c r="ES98" s="77"/>
      <c r="ET98" s="77"/>
      <c r="EU98" s="77"/>
      <c r="EV98" s="77"/>
      <c r="EW98" s="77"/>
      <c r="EX98" s="77"/>
      <c r="EY98" s="77"/>
      <c r="EZ98" s="77"/>
      <c r="FA98" s="77"/>
      <c r="FB98" s="77"/>
      <c r="FC98" s="77"/>
      <c r="FD98" s="77"/>
      <c r="FE98" s="77"/>
      <c r="FF98" s="77"/>
      <c r="FG98" s="77"/>
      <c r="FH98" s="77"/>
      <c r="FI98" s="77"/>
      <c r="FJ98" s="77"/>
      <c r="FK98" s="77"/>
    </row>
    <row r="99" spans="1:167" s="78" customFormat="1" x14ac:dyDescent="0.2">
      <c r="A99" s="97" t="s">
        <v>1871</v>
      </c>
      <c r="B99" s="97" t="s">
        <v>519</v>
      </c>
      <c r="C99" s="98" t="s">
        <v>1143</v>
      </c>
      <c r="D99" s="99" t="s">
        <v>17</v>
      </c>
      <c r="E99" s="99">
        <v>5</v>
      </c>
      <c r="F99" s="99">
        <v>0.3</v>
      </c>
      <c r="G99" s="100"/>
      <c r="H99" s="101"/>
      <c r="I99" s="123">
        <v>111.19</v>
      </c>
      <c r="J99" s="102">
        <f t="shared" si="3"/>
        <v>555.95000000000005</v>
      </c>
      <c r="K99" s="101">
        <f>BDI!$G$17</f>
        <v>0.11260000000000001</v>
      </c>
      <c r="L99" s="101"/>
      <c r="M99" s="101"/>
      <c r="N99" s="104">
        <f t="shared" si="4"/>
        <v>123.71</v>
      </c>
      <c r="O99" s="103">
        <f t="shared" si="5"/>
        <v>185.57</v>
      </c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  <c r="FK99" s="77"/>
    </row>
    <row r="100" spans="1:167" s="78" customFormat="1" x14ac:dyDescent="0.2">
      <c r="A100" s="97" t="s">
        <v>1872</v>
      </c>
      <c r="B100" s="97" t="s">
        <v>520</v>
      </c>
      <c r="C100" s="98" t="s">
        <v>188</v>
      </c>
      <c r="D100" s="99" t="s">
        <v>17</v>
      </c>
      <c r="E100" s="99">
        <v>30</v>
      </c>
      <c r="F100" s="99">
        <v>0.3</v>
      </c>
      <c r="G100" s="100"/>
      <c r="H100" s="101"/>
      <c r="I100" s="123">
        <v>34.270000000000003</v>
      </c>
      <c r="J100" s="102">
        <f t="shared" si="3"/>
        <v>1028.0999999999999</v>
      </c>
      <c r="K100" s="101">
        <f>BDI!$G$17</f>
        <v>0.11260000000000001</v>
      </c>
      <c r="L100" s="101"/>
      <c r="M100" s="101"/>
      <c r="N100" s="104">
        <f t="shared" si="4"/>
        <v>38.130000000000003</v>
      </c>
      <c r="O100" s="103">
        <f t="shared" si="5"/>
        <v>343.17</v>
      </c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7"/>
      <c r="FE100" s="77"/>
      <c r="FF100" s="77"/>
      <c r="FG100" s="77"/>
      <c r="FH100" s="77"/>
      <c r="FI100" s="77"/>
      <c r="FJ100" s="77"/>
      <c r="FK100" s="77"/>
    </row>
    <row r="101" spans="1:167" s="78" customFormat="1" x14ac:dyDescent="0.2">
      <c r="A101" s="97" t="s">
        <v>1873</v>
      </c>
      <c r="B101" s="97" t="s">
        <v>521</v>
      </c>
      <c r="C101" s="98" t="s">
        <v>189</v>
      </c>
      <c r="D101" s="99" t="s">
        <v>17</v>
      </c>
      <c r="E101" s="99">
        <v>10</v>
      </c>
      <c r="F101" s="99">
        <v>0.3</v>
      </c>
      <c r="G101" s="100"/>
      <c r="H101" s="101"/>
      <c r="I101" s="123">
        <v>50.64</v>
      </c>
      <c r="J101" s="102">
        <f t="shared" si="3"/>
        <v>506.4</v>
      </c>
      <c r="K101" s="101">
        <f>BDI!$G$17</f>
        <v>0.11260000000000001</v>
      </c>
      <c r="L101" s="101"/>
      <c r="M101" s="101"/>
      <c r="N101" s="104">
        <f t="shared" si="4"/>
        <v>56.34</v>
      </c>
      <c r="O101" s="103">
        <f t="shared" si="5"/>
        <v>169.02</v>
      </c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7"/>
      <c r="EB101" s="77"/>
      <c r="EC101" s="77"/>
      <c r="ED101" s="77"/>
      <c r="EE101" s="77"/>
      <c r="EF101" s="77"/>
      <c r="EG101" s="77"/>
      <c r="EH101" s="77"/>
      <c r="EI101" s="77"/>
      <c r="EJ101" s="77"/>
      <c r="EK101" s="77"/>
      <c r="EL101" s="77"/>
      <c r="EM101" s="77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7"/>
      <c r="FA101" s="77"/>
      <c r="FB101" s="77"/>
      <c r="FC101" s="77"/>
      <c r="FD101" s="77"/>
      <c r="FE101" s="77"/>
      <c r="FF101" s="77"/>
      <c r="FG101" s="77"/>
      <c r="FH101" s="77"/>
      <c r="FI101" s="77"/>
      <c r="FJ101" s="77"/>
      <c r="FK101" s="77"/>
    </row>
    <row r="102" spans="1:167" s="78" customFormat="1" x14ac:dyDescent="0.2">
      <c r="A102" s="97" t="s">
        <v>1874</v>
      </c>
      <c r="B102" s="97" t="s">
        <v>522</v>
      </c>
      <c r="C102" s="98" t="s">
        <v>1144</v>
      </c>
      <c r="D102" s="99" t="s">
        <v>17</v>
      </c>
      <c r="E102" s="99">
        <v>5</v>
      </c>
      <c r="F102" s="99">
        <v>0.3</v>
      </c>
      <c r="G102" s="100"/>
      <c r="H102" s="101"/>
      <c r="I102" s="123">
        <v>68.73</v>
      </c>
      <c r="J102" s="102">
        <f t="shared" si="3"/>
        <v>343.65</v>
      </c>
      <c r="K102" s="101">
        <f>BDI!$G$17</f>
        <v>0.11260000000000001</v>
      </c>
      <c r="L102" s="101"/>
      <c r="M102" s="101"/>
      <c r="N102" s="104">
        <f t="shared" si="4"/>
        <v>76.47</v>
      </c>
      <c r="O102" s="103">
        <f t="shared" si="5"/>
        <v>114.71</v>
      </c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77"/>
      <c r="EC102" s="77"/>
      <c r="ED102" s="77"/>
      <c r="EE102" s="77"/>
      <c r="EF102" s="77"/>
      <c r="EG102" s="77"/>
      <c r="EH102" s="77"/>
      <c r="EI102" s="77"/>
      <c r="EJ102" s="77"/>
      <c r="EK102" s="77"/>
      <c r="EL102" s="77"/>
      <c r="EM102" s="77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7"/>
      <c r="FA102" s="77"/>
      <c r="FB102" s="77"/>
      <c r="FC102" s="77"/>
      <c r="FD102" s="77"/>
      <c r="FE102" s="77"/>
      <c r="FF102" s="77"/>
      <c r="FG102" s="77"/>
      <c r="FH102" s="77"/>
      <c r="FI102" s="77"/>
      <c r="FJ102" s="77"/>
      <c r="FK102" s="77"/>
    </row>
    <row r="103" spans="1:167" s="78" customFormat="1" x14ac:dyDescent="0.2">
      <c r="A103" s="97" t="s">
        <v>1875</v>
      </c>
      <c r="B103" s="97" t="s">
        <v>523</v>
      </c>
      <c r="C103" s="98" t="s">
        <v>190</v>
      </c>
      <c r="D103" s="99" t="s">
        <v>17</v>
      </c>
      <c r="E103" s="99">
        <v>10</v>
      </c>
      <c r="F103" s="99">
        <v>0.3</v>
      </c>
      <c r="G103" s="100"/>
      <c r="H103" s="101"/>
      <c r="I103" s="123">
        <v>152.94999999999999</v>
      </c>
      <c r="J103" s="102">
        <f t="shared" si="3"/>
        <v>1529.5</v>
      </c>
      <c r="K103" s="101">
        <f>BDI!$G$17</f>
        <v>0.11260000000000001</v>
      </c>
      <c r="L103" s="101"/>
      <c r="M103" s="101"/>
      <c r="N103" s="104">
        <f t="shared" si="4"/>
        <v>170.17</v>
      </c>
      <c r="O103" s="103">
        <f t="shared" si="5"/>
        <v>510.51</v>
      </c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77"/>
      <c r="EC103" s="77"/>
      <c r="ED103" s="77"/>
      <c r="EE103" s="77"/>
      <c r="EF103" s="77"/>
      <c r="EG103" s="77"/>
      <c r="EH103" s="77"/>
      <c r="EI103" s="77"/>
      <c r="EJ103" s="77"/>
      <c r="EK103" s="77"/>
      <c r="EL103" s="77"/>
      <c r="EM103" s="77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7"/>
      <c r="FA103" s="77"/>
      <c r="FB103" s="77"/>
      <c r="FC103" s="77"/>
      <c r="FD103" s="77"/>
      <c r="FE103" s="77"/>
      <c r="FF103" s="77"/>
      <c r="FG103" s="77"/>
      <c r="FH103" s="77"/>
      <c r="FI103" s="77"/>
      <c r="FJ103" s="77"/>
      <c r="FK103" s="77"/>
    </row>
    <row r="104" spans="1:167" s="78" customFormat="1" x14ac:dyDescent="0.2">
      <c r="A104" s="97" t="s">
        <v>1876</v>
      </c>
      <c r="B104" s="97" t="s">
        <v>524</v>
      </c>
      <c r="C104" s="98" t="s">
        <v>1145</v>
      </c>
      <c r="D104" s="99" t="s">
        <v>17</v>
      </c>
      <c r="E104" s="99">
        <v>5</v>
      </c>
      <c r="F104" s="99">
        <v>0.3</v>
      </c>
      <c r="G104" s="100"/>
      <c r="H104" s="101"/>
      <c r="I104" s="123">
        <v>742.2</v>
      </c>
      <c r="J104" s="102">
        <f t="shared" ref="J104:J167" si="6">IF(ISNUMBER(I104),ROUND(E104*I104,2),"")</f>
        <v>3711</v>
      </c>
      <c r="K104" s="101">
        <f>BDI!$G$17</f>
        <v>0.11260000000000001</v>
      </c>
      <c r="L104" s="101"/>
      <c r="M104" s="101"/>
      <c r="N104" s="104">
        <f t="shared" ref="N104:N167" si="7">IF(ISNUMBER(I104),ROUND(I104*(1+K104),2),"")</f>
        <v>825.77</v>
      </c>
      <c r="O104" s="103">
        <f t="shared" ref="O104:O167" si="8">IF(ISNUMBER(I104),ROUND(F104*N104*E104,2),"")</f>
        <v>1238.6600000000001</v>
      </c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7"/>
      <c r="FA104" s="77"/>
      <c r="FB104" s="77"/>
      <c r="FC104" s="77"/>
      <c r="FD104" s="77"/>
      <c r="FE104" s="77"/>
      <c r="FF104" s="77"/>
      <c r="FG104" s="77"/>
      <c r="FH104" s="77"/>
      <c r="FI104" s="77"/>
      <c r="FJ104" s="77"/>
      <c r="FK104" s="77"/>
    </row>
    <row r="105" spans="1:167" s="78" customFormat="1" x14ac:dyDescent="0.2">
      <c r="A105" s="97" t="s">
        <v>1877</v>
      </c>
      <c r="B105" s="97" t="s">
        <v>525</v>
      </c>
      <c r="C105" s="98" t="s">
        <v>1146</v>
      </c>
      <c r="D105" s="99" t="s">
        <v>17</v>
      </c>
      <c r="E105" s="99">
        <v>1</v>
      </c>
      <c r="F105" s="99">
        <v>0.3</v>
      </c>
      <c r="G105" s="100"/>
      <c r="H105" s="101"/>
      <c r="I105" s="123">
        <v>1485.56</v>
      </c>
      <c r="J105" s="102">
        <f t="shared" si="6"/>
        <v>1485.56</v>
      </c>
      <c r="K105" s="101">
        <f>BDI!$G$17</f>
        <v>0.11260000000000001</v>
      </c>
      <c r="L105" s="101"/>
      <c r="M105" s="101"/>
      <c r="N105" s="104">
        <f t="shared" si="7"/>
        <v>1652.83</v>
      </c>
      <c r="O105" s="103">
        <f t="shared" si="8"/>
        <v>495.85</v>
      </c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77"/>
      <c r="EC105" s="77"/>
      <c r="ED105" s="77"/>
      <c r="EE105" s="77"/>
      <c r="EF105" s="77"/>
      <c r="EG105" s="77"/>
      <c r="EH105" s="77"/>
      <c r="EI105" s="77"/>
      <c r="EJ105" s="77"/>
      <c r="EK105" s="77"/>
      <c r="EL105" s="77"/>
      <c r="EM105" s="77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7"/>
      <c r="FA105" s="77"/>
      <c r="FB105" s="77"/>
      <c r="FC105" s="77"/>
      <c r="FD105" s="77"/>
      <c r="FE105" s="77"/>
      <c r="FF105" s="77"/>
      <c r="FG105" s="77"/>
      <c r="FH105" s="77"/>
      <c r="FI105" s="77"/>
      <c r="FJ105" s="77"/>
      <c r="FK105" s="77"/>
    </row>
    <row r="106" spans="1:167" s="78" customFormat="1" x14ac:dyDescent="0.2">
      <c r="A106" s="97" t="s">
        <v>1878</v>
      </c>
      <c r="B106" s="97" t="s">
        <v>526</v>
      </c>
      <c r="C106" s="98" t="s">
        <v>1147</v>
      </c>
      <c r="D106" s="99" t="s">
        <v>17</v>
      </c>
      <c r="E106" s="99">
        <v>1</v>
      </c>
      <c r="F106" s="99">
        <v>0.3</v>
      </c>
      <c r="G106" s="100"/>
      <c r="H106" s="101"/>
      <c r="I106" s="123">
        <v>1739.15</v>
      </c>
      <c r="J106" s="102">
        <f t="shared" si="6"/>
        <v>1739.15</v>
      </c>
      <c r="K106" s="101">
        <f>BDI!$G$17</f>
        <v>0.11260000000000001</v>
      </c>
      <c r="L106" s="101"/>
      <c r="M106" s="101"/>
      <c r="N106" s="104">
        <f t="shared" si="7"/>
        <v>1934.98</v>
      </c>
      <c r="O106" s="103">
        <f t="shared" si="8"/>
        <v>580.49</v>
      </c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77"/>
      <c r="EC106" s="77"/>
      <c r="ED106" s="77"/>
      <c r="EE106" s="77"/>
      <c r="EF106" s="77"/>
      <c r="EG106" s="77"/>
      <c r="EH106" s="77"/>
      <c r="EI106" s="77"/>
      <c r="EJ106" s="77"/>
      <c r="EK106" s="77"/>
      <c r="EL106" s="77"/>
      <c r="EM106" s="77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7"/>
      <c r="FA106" s="77"/>
      <c r="FB106" s="77"/>
      <c r="FC106" s="77"/>
      <c r="FD106" s="77"/>
      <c r="FE106" s="77"/>
      <c r="FF106" s="77"/>
      <c r="FG106" s="77"/>
      <c r="FH106" s="77"/>
      <c r="FI106" s="77"/>
      <c r="FJ106" s="77"/>
      <c r="FK106" s="77"/>
    </row>
    <row r="107" spans="1:167" s="78" customFormat="1" x14ac:dyDescent="0.2">
      <c r="A107" s="97" t="s">
        <v>1879</v>
      </c>
      <c r="B107" s="97" t="s">
        <v>527</v>
      </c>
      <c r="C107" s="98" t="s">
        <v>1148</v>
      </c>
      <c r="D107" s="99" t="s">
        <v>17</v>
      </c>
      <c r="E107" s="99">
        <v>1</v>
      </c>
      <c r="F107" s="99">
        <v>0.3</v>
      </c>
      <c r="G107" s="100"/>
      <c r="H107" s="101"/>
      <c r="I107" s="123">
        <v>7698.6</v>
      </c>
      <c r="J107" s="102">
        <f t="shared" si="6"/>
        <v>7698.6</v>
      </c>
      <c r="K107" s="101">
        <f>BDI!$G$17</f>
        <v>0.11260000000000001</v>
      </c>
      <c r="L107" s="101"/>
      <c r="M107" s="101"/>
      <c r="N107" s="104">
        <f t="shared" si="7"/>
        <v>8565.4599999999991</v>
      </c>
      <c r="O107" s="103">
        <f t="shared" si="8"/>
        <v>2569.64</v>
      </c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7"/>
      <c r="FE107" s="77"/>
      <c r="FF107" s="77"/>
      <c r="FG107" s="77"/>
      <c r="FH107" s="77"/>
      <c r="FI107" s="77"/>
      <c r="FJ107" s="77"/>
      <c r="FK107" s="77"/>
    </row>
    <row r="108" spans="1:167" s="78" customFormat="1" x14ac:dyDescent="0.2">
      <c r="A108" s="97" t="s">
        <v>1880</v>
      </c>
      <c r="B108" s="97" t="s">
        <v>528</v>
      </c>
      <c r="C108" s="98" t="s">
        <v>1149</v>
      </c>
      <c r="D108" s="99" t="s">
        <v>17</v>
      </c>
      <c r="E108" s="99">
        <v>1</v>
      </c>
      <c r="F108" s="99">
        <v>0.3</v>
      </c>
      <c r="G108" s="100"/>
      <c r="H108" s="101"/>
      <c r="I108" s="123">
        <v>1624.67</v>
      </c>
      <c r="J108" s="102">
        <f t="shared" si="6"/>
        <v>1624.67</v>
      </c>
      <c r="K108" s="101">
        <f>BDI!$G$17</f>
        <v>0.11260000000000001</v>
      </c>
      <c r="L108" s="101"/>
      <c r="M108" s="101"/>
      <c r="N108" s="104">
        <f t="shared" si="7"/>
        <v>1807.61</v>
      </c>
      <c r="O108" s="103">
        <f t="shared" si="8"/>
        <v>542.28</v>
      </c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7"/>
      <c r="EB108" s="77"/>
      <c r="EC108" s="77"/>
      <c r="ED108" s="77"/>
      <c r="EE108" s="77"/>
      <c r="EF108" s="77"/>
      <c r="EG108" s="77"/>
      <c r="EH108" s="77"/>
      <c r="EI108" s="77"/>
      <c r="EJ108" s="77"/>
      <c r="EK108" s="77"/>
      <c r="EL108" s="77"/>
      <c r="EM108" s="77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7"/>
      <c r="FA108" s="77"/>
      <c r="FB108" s="77"/>
      <c r="FC108" s="77"/>
      <c r="FD108" s="77"/>
      <c r="FE108" s="77"/>
      <c r="FF108" s="77"/>
      <c r="FG108" s="77"/>
      <c r="FH108" s="77"/>
      <c r="FI108" s="77"/>
      <c r="FJ108" s="77"/>
      <c r="FK108" s="77"/>
    </row>
    <row r="109" spans="1:167" s="78" customFormat="1" x14ac:dyDescent="0.2">
      <c r="A109" s="97" t="s">
        <v>1881</v>
      </c>
      <c r="B109" s="97" t="s">
        <v>529</v>
      </c>
      <c r="C109" s="98" t="s">
        <v>1150</v>
      </c>
      <c r="D109" s="99" t="s">
        <v>17</v>
      </c>
      <c r="E109" s="99">
        <v>1</v>
      </c>
      <c r="F109" s="99">
        <v>0.3</v>
      </c>
      <c r="G109" s="100"/>
      <c r="H109" s="101"/>
      <c r="I109" s="123">
        <v>2922.01</v>
      </c>
      <c r="J109" s="102">
        <f t="shared" si="6"/>
        <v>2922.01</v>
      </c>
      <c r="K109" s="101">
        <f>BDI!$G$17</f>
        <v>0.11260000000000001</v>
      </c>
      <c r="L109" s="101"/>
      <c r="M109" s="101"/>
      <c r="N109" s="104">
        <f t="shared" si="7"/>
        <v>3251.03</v>
      </c>
      <c r="O109" s="103">
        <f t="shared" si="8"/>
        <v>975.31</v>
      </c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7"/>
      <c r="EB109" s="77"/>
      <c r="EC109" s="77"/>
      <c r="ED109" s="77"/>
      <c r="EE109" s="77"/>
      <c r="EF109" s="77"/>
      <c r="EG109" s="77"/>
      <c r="EH109" s="77"/>
      <c r="EI109" s="77"/>
      <c r="EJ109" s="77"/>
      <c r="EK109" s="77"/>
      <c r="EL109" s="77"/>
      <c r="EM109" s="77"/>
      <c r="EN109" s="77"/>
      <c r="EO109" s="77"/>
      <c r="EP109" s="77"/>
      <c r="EQ109" s="77"/>
      <c r="ER109" s="77"/>
      <c r="ES109" s="77"/>
      <c r="ET109" s="77"/>
      <c r="EU109" s="77"/>
      <c r="EV109" s="77"/>
      <c r="EW109" s="77"/>
      <c r="EX109" s="77"/>
      <c r="EY109" s="77"/>
      <c r="EZ109" s="77"/>
      <c r="FA109" s="77"/>
      <c r="FB109" s="77"/>
      <c r="FC109" s="77"/>
      <c r="FD109" s="77"/>
      <c r="FE109" s="77"/>
      <c r="FF109" s="77"/>
      <c r="FG109" s="77"/>
      <c r="FH109" s="77"/>
      <c r="FI109" s="77"/>
      <c r="FJ109" s="77"/>
      <c r="FK109" s="77"/>
    </row>
    <row r="110" spans="1:167" s="78" customFormat="1" x14ac:dyDescent="0.2">
      <c r="A110" s="97" t="s">
        <v>1882</v>
      </c>
      <c r="B110" s="97" t="s">
        <v>530</v>
      </c>
      <c r="C110" s="98" t="s">
        <v>1151</v>
      </c>
      <c r="D110" s="99" t="s">
        <v>17</v>
      </c>
      <c r="E110" s="99">
        <v>1</v>
      </c>
      <c r="F110" s="99">
        <v>0.3</v>
      </c>
      <c r="G110" s="100"/>
      <c r="H110" s="101"/>
      <c r="I110" s="123">
        <v>4004.16</v>
      </c>
      <c r="J110" s="102">
        <f t="shared" si="6"/>
        <v>4004.16</v>
      </c>
      <c r="K110" s="101">
        <f>BDI!$G$17</f>
        <v>0.11260000000000001</v>
      </c>
      <c r="L110" s="101"/>
      <c r="M110" s="101"/>
      <c r="N110" s="104">
        <f t="shared" si="7"/>
        <v>4455.03</v>
      </c>
      <c r="O110" s="103">
        <f t="shared" si="8"/>
        <v>1336.51</v>
      </c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  <c r="DT110" s="77"/>
      <c r="DU110" s="77"/>
      <c r="DV110" s="77"/>
      <c r="DW110" s="77"/>
      <c r="DX110" s="77"/>
      <c r="DY110" s="77"/>
      <c r="DZ110" s="77"/>
      <c r="EA110" s="77"/>
      <c r="EB110" s="77"/>
      <c r="EC110" s="77"/>
      <c r="ED110" s="77"/>
      <c r="EE110" s="77"/>
      <c r="EF110" s="77"/>
      <c r="EG110" s="77"/>
      <c r="EH110" s="77"/>
      <c r="EI110" s="77"/>
      <c r="EJ110" s="77"/>
      <c r="EK110" s="77"/>
      <c r="EL110" s="77"/>
      <c r="EM110" s="77"/>
      <c r="EN110" s="77"/>
      <c r="EO110" s="77"/>
      <c r="EP110" s="77"/>
      <c r="EQ110" s="77"/>
      <c r="ER110" s="77"/>
      <c r="ES110" s="77"/>
      <c r="ET110" s="77"/>
      <c r="EU110" s="77"/>
      <c r="EV110" s="77"/>
      <c r="EW110" s="77"/>
      <c r="EX110" s="77"/>
      <c r="EY110" s="77"/>
      <c r="EZ110" s="77"/>
      <c r="FA110" s="77"/>
      <c r="FB110" s="77"/>
      <c r="FC110" s="77"/>
      <c r="FD110" s="77"/>
      <c r="FE110" s="77"/>
      <c r="FF110" s="77"/>
      <c r="FG110" s="77"/>
      <c r="FH110" s="77"/>
      <c r="FI110" s="77"/>
      <c r="FJ110" s="77"/>
      <c r="FK110" s="77"/>
    </row>
    <row r="111" spans="1:167" s="78" customFormat="1" x14ac:dyDescent="0.2">
      <c r="A111" s="97" t="s">
        <v>1883</v>
      </c>
      <c r="B111" s="97" t="s">
        <v>531</v>
      </c>
      <c r="C111" s="98" t="s">
        <v>1152</v>
      </c>
      <c r="D111" s="99" t="s">
        <v>17</v>
      </c>
      <c r="E111" s="99">
        <v>1</v>
      </c>
      <c r="F111" s="99">
        <v>0.3</v>
      </c>
      <c r="G111" s="100"/>
      <c r="H111" s="101"/>
      <c r="I111" s="123">
        <v>16088.17</v>
      </c>
      <c r="J111" s="102">
        <f t="shared" si="6"/>
        <v>16088.17</v>
      </c>
      <c r="K111" s="101">
        <f>BDI!$G$17</f>
        <v>0.11260000000000001</v>
      </c>
      <c r="L111" s="101"/>
      <c r="M111" s="101"/>
      <c r="N111" s="104">
        <f t="shared" si="7"/>
        <v>17899.7</v>
      </c>
      <c r="O111" s="103">
        <f t="shared" si="8"/>
        <v>5369.91</v>
      </c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7"/>
      <c r="DQ111" s="77"/>
      <c r="DR111" s="77"/>
      <c r="DS111" s="77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77"/>
      <c r="EE111" s="77"/>
      <c r="EF111" s="77"/>
      <c r="EG111" s="77"/>
      <c r="EH111" s="77"/>
      <c r="EI111" s="77"/>
      <c r="EJ111" s="77"/>
      <c r="EK111" s="77"/>
      <c r="EL111" s="77"/>
      <c r="EM111" s="77"/>
      <c r="EN111" s="77"/>
      <c r="EO111" s="77"/>
      <c r="EP111" s="77"/>
      <c r="EQ111" s="77"/>
      <c r="ER111" s="77"/>
      <c r="ES111" s="77"/>
      <c r="ET111" s="77"/>
      <c r="EU111" s="77"/>
      <c r="EV111" s="77"/>
      <c r="EW111" s="77"/>
      <c r="EX111" s="77"/>
      <c r="EY111" s="77"/>
      <c r="EZ111" s="77"/>
      <c r="FA111" s="77"/>
      <c r="FB111" s="77"/>
      <c r="FC111" s="77"/>
      <c r="FD111" s="77"/>
      <c r="FE111" s="77"/>
      <c r="FF111" s="77"/>
      <c r="FG111" s="77"/>
      <c r="FH111" s="77"/>
      <c r="FI111" s="77"/>
      <c r="FJ111" s="77"/>
      <c r="FK111" s="77"/>
    </row>
    <row r="112" spans="1:167" s="78" customFormat="1" x14ac:dyDescent="0.2">
      <c r="A112" s="97" t="s">
        <v>1884</v>
      </c>
      <c r="B112" s="97" t="s">
        <v>532</v>
      </c>
      <c r="C112" s="98" t="s">
        <v>1153</v>
      </c>
      <c r="D112" s="99" t="s">
        <v>17</v>
      </c>
      <c r="E112" s="99">
        <v>2</v>
      </c>
      <c r="F112" s="99">
        <v>0.3</v>
      </c>
      <c r="G112" s="100"/>
      <c r="H112" s="101"/>
      <c r="I112" s="123">
        <v>993.65</v>
      </c>
      <c r="J112" s="102">
        <f t="shared" si="6"/>
        <v>1987.3</v>
      </c>
      <c r="K112" s="101">
        <f>BDI!$G$17</f>
        <v>0.11260000000000001</v>
      </c>
      <c r="L112" s="101"/>
      <c r="M112" s="101"/>
      <c r="N112" s="104">
        <f t="shared" si="7"/>
        <v>1105.53</v>
      </c>
      <c r="O112" s="103">
        <f t="shared" si="8"/>
        <v>663.32</v>
      </c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7"/>
      <c r="EB112" s="77"/>
      <c r="EC112" s="77"/>
      <c r="ED112" s="77"/>
      <c r="EE112" s="77"/>
      <c r="EF112" s="77"/>
      <c r="EG112" s="77"/>
      <c r="EH112" s="77"/>
      <c r="EI112" s="77"/>
      <c r="EJ112" s="77"/>
      <c r="EK112" s="77"/>
      <c r="EL112" s="77"/>
      <c r="EM112" s="77"/>
      <c r="EN112" s="77"/>
      <c r="EO112" s="77"/>
      <c r="EP112" s="77"/>
      <c r="EQ112" s="77"/>
      <c r="ER112" s="77"/>
      <c r="ES112" s="77"/>
      <c r="ET112" s="77"/>
      <c r="EU112" s="77"/>
      <c r="EV112" s="77"/>
      <c r="EW112" s="77"/>
      <c r="EX112" s="77"/>
      <c r="EY112" s="77"/>
      <c r="EZ112" s="77"/>
      <c r="FA112" s="77"/>
      <c r="FB112" s="77"/>
      <c r="FC112" s="77"/>
      <c r="FD112" s="77"/>
      <c r="FE112" s="77"/>
      <c r="FF112" s="77"/>
      <c r="FG112" s="77"/>
      <c r="FH112" s="77"/>
      <c r="FI112" s="77"/>
      <c r="FJ112" s="77"/>
      <c r="FK112" s="77"/>
    </row>
    <row r="113" spans="1:167" s="78" customFormat="1" x14ac:dyDescent="0.2">
      <c r="A113" s="97" t="s">
        <v>1885</v>
      </c>
      <c r="B113" s="97" t="s">
        <v>533</v>
      </c>
      <c r="C113" s="98" t="s">
        <v>1154</v>
      </c>
      <c r="D113" s="99" t="s">
        <v>17</v>
      </c>
      <c r="E113" s="99">
        <v>1</v>
      </c>
      <c r="F113" s="99">
        <v>0.3</v>
      </c>
      <c r="G113" s="100"/>
      <c r="H113" s="101"/>
      <c r="I113" s="123">
        <v>2714.16</v>
      </c>
      <c r="J113" s="102">
        <f t="shared" si="6"/>
        <v>2714.16</v>
      </c>
      <c r="K113" s="101">
        <f>BDI!$G$17</f>
        <v>0.11260000000000001</v>
      </c>
      <c r="L113" s="101"/>
      <c r="M113" s="101"/>
      <c r="N113" s="104">
        <f t="shared" si="7"/>
        <v>3019.77</v>
      </c>
      <c r="O113" s="103">
        <f t="shared" si="8"/>
        <v>905.93</v>
      </c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7"/>
      <c r="EB113" s="77"/>
      <c r="EC113" s="77"/>
      <c r="ED113" s="77"/>
      <c r="EE113" s="77"/>
      <c r="EF113" s="77"/>
      <c r="EG113" s="77"/>
      <c r="EH113" s="77"/>
      <c r="EI113" s="77"/>
      <c r="EJ113" s="77"/>
      <c r="EK113" s="77"/>
      <c r="EL113" s="77"/>
      <c r="EM113" s="77"/>
      <c r="EN113" s="77"/>
      <c r="EO113" s="77"/>
      <c r="EP113" s="77"/>
      <c r="EQ113" s="77"/>
      <c r="ER113" s="77"/>
      <c r="ES113" s="77"/>
      <c r="ET113" s="77"/>
      <c r="EU113" s="77"/>
      <c r="EV113" s="77"/>
      <c r="EW113" s="77"/>
      <c r="EX113" s="77"/>
      <c r="EY113" s="77"/>
      <c r="EZ113" s="77"/>
      <c r="FA113" s="77"/>
      <c r="FB113" s="77"/>
      <c r="FC113" s="77"/>
      <c r="FD113" s="77"/>
      <c r="FE113" s="77"/>
      <c r="FF113" s="77"/>
      <c r="FG113" s="77"/>
      <c r="FH113" s="77"/>
      <c r="FI113" s="77"/>
      <c r="FJ113" s="77"/>
      <c r="FK113" s="77"/>
    </row>
    <row r="114" spans="1:167" s="78" customFormat="1" x14ac:dyDescent="0.2">
      <c r="A114" s="97" t="s">
        <v>1886</v>
      </c>
      <c r="B114" s="97" t="s">
        <v>534</v>
      </c>
      <c r="C114" s="98" t="s">
        <v>1155</v>
      </c>
      <c r="D114" s="99" t="s">
        <v>17</v>
      </c>
      <c r="E114" s="99">
        <v>3</v>
      </c>
      <c r="F114" s="99">
        <v>0.3</v>
      </c>
      <c r="G114" s="100"/>
      <c r="H114" s="101"/>
      <c r="I114" s="123">
        <v>3254.06</v>
      </c>
      <c r="J114" s="102">
        <f t="shared" si="6"/>
        <v>9762.18</v>
      </c>
      <c r="K114" s="101">
        <f>BDI!$G$17</f>
        <v>0.11260000000000001</v>
      </c>
      <c r="L114" s="101"/>
      <c r="M114" s="101"/>
      <c r="N114" s="104">
        <f t="shared" si="7"/>
        <v>3620.47</v>
      </c>
      <c r="O114" s="103">
        <f t="shared" si="8"/>
        <v>3258.42</v>
      </c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7"/>
      <c r="EB114" s="77"/>
      <c r="EC114" s="77"/>
      <c r="ED114" s="77"/>
      <c r="EE114" s="77"/>
      <c r="EF114" s="77"/>
      <c r="EG114" s="77"/>
      <c r="EH114" s="77"/>
      <c r="EI114" s="77"/>
      <c r="EJ114" s="77"/>
      <c r="EK114" s="77"/>
      <c r="EL114" s="77"/>
      <c r="EM114" s="77"/>
      <c r="EN114" s="77"/>
      <c r="EO114" s="77"/>
      <c r="EP114" s="77"/>
      <c r="EQ114" s="77"/>
      <c r="ER114" s="77"/>
      <c r="ES114" s="77"/>
      <c r="ET114" s="77"/>
      <c r="EU114" s="77"/>
      <c r="EV114" s="77"/>
      <c r="EW114" s="77"/>
      <c r="EX114" s="77"/>
      <c r="EY114" s="77"/>
      <c r="EZ114" s="77"/>
      <c r="FA114" s="77"/>
      <c r="FB114" s="77"/>
      <c r="FC114" s="77"/>
      <c r="FD114" s="77"/>
      <c r="FE114" s="77"/>
      <c r="FF114" s="77"/>
      <c r="FG114" s="77"/>
      <c r="FH114" s="77"/>
      <c r="FI114" s="77"/>
      <c r="FJ114" s="77"/>
      <c r="FK114" s="77"/>
    </row>
    <row r="115" spans="1:167" s="78" customFormat="1" ht="25.5" x14ac:dyDescent="0.2">
      <c r="A115" s="97" t="s">
        <v>1887</v>
      </c>
      <c r="B115" s="97" t="s">
        <v>535</v>
      </c>
      <c r="C115" s="98" t="s">
        <v>1156</v>
      </c>
      <c r="D115" s="99" t="s">
        <v>17</v>
      </c>
      <c r="E115" s="99">
        <v>1</v>
      </c>
      <c r="F115" s="99">
        <v>0.3</v>
      </c>
      <c r="G115" s="100"/>
      <c r="H115" s="101"/>
      <c r="I115" s="123">
        <v>8909.81</v>
      </c>
      <c r="J115" s="102">
        <f t="shared" si="6"/>
        <v>8909.81</v>
      </c>
      <c r="K115" s="101">
        <f>BDI!$G$17</f>
        <v>0.11260000000000001</v>
      </c>
      <c r="L115" s="101"/>
      <c r="M115" s="101"/>
      <c r="N115" s="104">
        <f t="shared" si="7"/>
        <v>9913.0499999999993</v>
      </c>
      <c r="O115" s="103">
        <f t="shared" si="8"/>
        <v>2973.92</v>
      </c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7"/>
      <c r="EB115" s="77"/>
      <c r="EC115" s="77"/>
      <c r="ED115" s="77"/>
      <c r="EE115" s="77"/>
      <c r="EF115" s="77"/>
      <c r="EG115" s="77"/>
      <c r="EH115" s="77"/>
      <c r="EI115" s="77"/>
      <c r="EJ115" s="77"/>
      <c r="EK115" s="77"/>
      <c r="EL115" s="77"/>
      <c r="EM115" s="77"/>
      <c r="EN115" s="77"/>
      <c r="EO115" s="77"/>
      <c r="EP115" s="77"/>
      <c r="EQ115" s="77"/>
      <c r="ER115" s="77"/>
      <c r="ES115" s="77"/>
      <c r="ET115" s="77"/>
      <c r="EU115" s="77"/>
      <c r="EV115" s="77"/>
      <c r="EW115" s="77"/>
      <c r="EX115" s="77"/>
      <c r="EY115" s="77"/>
      <c r="EZ115" s="77"/>
      <c r="FA115" s="77"/>
      <c r="FB115" s="77"/>
      <c r="FC115" s="77"/>
      <c r="FD115" s="77"/>
      <c r="FE115" s="77"/>
      <c r="FF115" s="77"/>
      <c r="FG115" s="77"/>
      <c r="FH115" s="77"/>
      <c r="FI115" s="77"/>
      <c r="FJ115" s="77"/>
      <c r="FK115" s="77"/>
    </row>
    <row r="116" spans="1:167" s="78" customFormat="1" ht="25.5" x14ac:dyDescent="0.2">
      <c r="A116" s="97" t="s">
        <v>1888</v>
      </c>
      <c r="B116" s="97" t="s">
        <v>536</v>
      </c>
      <c r="C116" s="98" t="s">
        <v>1157</v>
      </c>
      <c r="D116" s="99" t="s">
        <v>17</v>
      </c>
      <c r="E116" s="99">
        <v>1</v>
      </c>
      <c r="F116" s="99">
        <v>0.3</v>
      </c>
      <c r="G116" s="100"/>
      <c r="H116" s="101"/>
      <c r="I116" s="123">
        <v>8204.7099999999991</v>
      </c>
      <c r="J116" s="102">
        <f t="shared" si="6"/>
        <v>8204.7099999999991</v>
      </c>
      <c r="K116" s="101">
        <f>BDI!$G$17</f>
        <v>0.11260000000000001</v>
      </c>
      <c r="L116" s="101"/>
      <c r="M116" s="101"/>
      <c r="N116" s="104">
        <f t="shared" si="7"/>
        <v>9128.56</v>
      </c>
      <c r="O116" s="103">
        <f t="shared" si="8"/>
        <v>2738.57</v>
      </c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77"/>
      <c r="DJ116" s="77"/>
      <c r="DK116" s="77"/>
      <c r="DL116" s="77"/>
      <c r="DM116" s="77"/>
      <c r="DN116" s="77"/>
      <c r="DO116" s="77"/>
      <c r="DP116" s="77"/>
      <c r="DQ116" s="77"/>
      <c r="DR116" s="77"/>
      <c r="DS116" s="77"/>
      <c r="DT116" s="77"/>
      <c r="DU116" s="77"/>
      <c r="DV116" s="77"/>
      <c r="DW116" s="77"/>
      <c r="DX116" s="77"/>
      <c r="DY116" s="77"/>
      <c r="DZ116" s="77"/>
      <c r="EA116" s="77"/>
      <c r="EB116" s="77"/>
      <c r="EC116" s="77"/>
      <c r="ED116" s="77"/>
      <c r="EE116" s="77"/>
      <c r="EF116" s="77"/>
      <c r="EG116" s="77"/>
      <c r="EH116" s="77"/>
      <c r="EI116" s="77"/>
      <c r="EJ116" s="77"/>
      <c r="EK116" s="77"/>
      <c r="EL116" s="77"/>
      <c r="EM116" s="77"/>
      <c r="EN116" s="77"/>
      <c r="EO116" s="77"/>
      <c r="EP116" s="77"/>
      <c r="EQ116" s="77"/>
      <c r="ER116" s="77"/>
      <c r="ES116" s="77"/>
      <c r="ET116" s="77"/>
      <c r="EU116" s="77"/>
      <c r="EV116" s="77"/>
      <c r="EW116" s="77"/>
      <c r="EX116" s="77"/>
      <c r="EY116" s="77"/>
      <c r="EZ116" s="77"/>
      <c r="FA116" s="77"/>
      <c r="FB116" s="77"/>
      <c r="FC116" s="77"/>
      <c r="FD116" s="77"/>
      <c r="FE116" s="77"/>
      <c r="FF116" s="77"/>
      <c r="FG116" s="77"/>
      <c r="FH116" s="77"/>
      <c r="FI116" s="77"/>
      <c r="FJ116" s="77"/>
      <c r="FK116" s="77"/>
    </row>
    <row r="117" spans="1:167" s="78" customFormat="1" ht="25.5" x14ac:dyDescent="0.2">
      <c r="A117" s="97" t="s">
        <v>1889</v>
      </c>
      <c r="B117" s="97" t="s">
        <v>537</v>
      </c>
      <c r="C117" s="98" t="s">
        <v>1158</v>
      </c>
      <c r="D117" s="99" t="s">
        <v>17</v>
      </c>
      <c r="E117" s="99">
        <v>1</v>
      </c>
      <c r="F117" s="99">
        <v>0.3</v>
      </c>
      <c r="G117" s="100"/>
      <c r="H117" s="101"/>
      <c r="I117" s="123">
        <v>3207.33</v>
      </c>
      <c r="J117" s="102">
        <f t="shared" si="6"/>
        <v>3207.33</v>
      </c>
      <c r="K117" s="101">
        <f>BDI!$G$17</f>
        <v>0.11260000000000001</v>
      </c>
      <c r="L117" s="101"/>
      <c r="M117" s="101"/>
      <c r="N117" s="104">
        <f t="shared" si="7"/>
        <v>3568.48</v>
      </c>
      <c r="O117" s="103">
        <f t="shared" si="8"/>
        <v>1070.54</v>
      </c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77"/>
      <c r="DJ117" s="77"/>
      <c r="DK117" s="77"/>
      <c r="DL117" s="77"/>
      <c r="DM117" s="77"/>
      <c r="DN117" s="77"/>
      <c r="DO117" s="77"/>
      <c r="DP117" s="77"/>
      <c r="DQ117" s="77"/>
      <c r="DR117" s="77"/>
      <c r="DS117" s="77"/>
      <c r="DT117" s="77"/>
      <c r="DU117" s="77"/>
      <c r="DV117" s="77"/>
      <c r="DW117" s="77"/>
      <c r="DX117" s="77"/>
      <c r="DY117" s="77"/>
      <c r="DZ117" s="77"/>
      <c r="EA117" s="77"/>
      <c r="EB117" s="77"/>
      <c r="EC117" s="77"/>
      <c r="ED117" s="77"/>
      <c r="EE117" s="77"/>
      <c r="EF117" s="77"/>
      <c r="EG117" s="77"/>
      <c r="EH117" s="77"/>
      <c r="EI117" s="77"/>
      <c r="EJ117" s="77"/>
      <c r="EK117" s="77"/>
      <c r="EL117" s="77"/>
      <c r="EM117" s="77"/>
      <c r="EN117" s="77"/>
      <c r="EO117" s="77"/>
      <c r="EP117" s="77"/>
      <c r="EQ117" s="77"/>
      <c r="ER117" s="77"/>
      <c r="ES117" s="77"/>
      <c r="ET117" s="77"/>
      <c r="EU117" s="77"/>
      <c r="EV117" s="77"/>
      <c r="EW117" s="77"/>
      <c r="EX117" s="77"/>
      <c r="EY117" s="77"/>
      <c r="EZ117" s="77"/>
      <c r="FA117" s="77"/>
      <c r="FB117" s="77"/>
      <c r="FC117" s="77"/>
      <c r="FD117" s="77"/>
      <c r="FE117" s="77"/>
      <c r="FF117" s="77"/>
      <c r="FG117" s="77"/>
      <c r="FH117" s="77"/>
      <c r="FI117" s="77"/>
      <c r="FJ117" s="77"/>
      <c r="FK117" s="77"/>
    </row>
    <row r="118" spans="1:167" s="78" customFormat="1" x14ac:dyDescent="0.2">
      <c r="A118" s="97" t="s">
        <v>1890</v>
      </c>
      <c r="B118" s="97" t="s">
        <v>538</v>
      </c>
      <c r="C118" s="98" t="s">
        <v>1159</v>
      </c>
      <c r="D118" s="99" t="s">
        <v>17</v>
      </c>
      <c r="E118" s="99">
        <v>1</v>
      </c>
      <c r="F118" s="99">
        <v>0.3</v>
      </c>
      <c r="G118" s="100"/>
      <c r="H118" s="101"/>
      <c r="I118" s="123">
        <v>3556.8</v>
      </c>
      <c r="J118" s="102">
        <f t="shared" si="6"/>
        <v>3556.8</v>
      </c>
      <c r="K118" s="101">
        <f>BDI!$G$17</f>
        <v>0.11260000000000001</v>
      </c>
      <c r="L118" s="101"/>
      <c r="M118" s="101"/>
      <c r="N118" s="104">
        <f t="shared" si="7"/>
        <v>3957.3</v>
      </c>
      <c r="O118" s="103">
        <f t="shared" si="8"/>
        <v>1187.19</v>
      </c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77"/>
      <c r="EC118" s="77"/>
      <c r="ED118" s="77"/>
      <c r="EE118" s="77"/>
      <c r="EF118" s="77"/>
      <c r="EG118" s="77"/>
      <c r="EH118" s="77"/>
      <c r="EI118" s="77"/>
      <c r="EJ118" s="77"/>
      <c r="EK118" s="77"/>
      <c r="EL118" s="77"/>
      <c r="EM118" s="77"/>
      <c r="EN118" s="77"/>
      <c r="EO118" s="77"/>
      <c r="EP118" s="77"/>
      <c r="EQ118" s="77"/>
      <c r="ER118" s="77"/>
      <c r="ES118" s="77"/>
      <c r="ET118" s="77"/>
      <c r="EU118" s="77"/>
      <c r="EV118" s="77"/>
      <c r="EW118" s="77"/>
      <c r="EX118" s="77"/>
      <c r="EY118" s="77"/>
      <c r="EZ118" s="77"/>
      <c r="FA118" s="77"/>
      <c r="FB118" s="77"/>
      <c r="FC118" s="77"/>
      <c r="FD118" s="77"/>
      <c r="FE118" s="77"/>
      <c r="FF118" s="77"/>
      <c r="FG118" s="77"/>
      <c r="FH118" s="77"/>
      <c r="FI118" s="77"/>
      <c r="FJ118" s="77"/>
      <c r="FK118" s="77"/>
    </row>
    <row r="119" spans="1:167" s="78" customFormat="1" x14ac:dyDescent="0.2">
      <c r="A119" s="97" t="s">
        <v>1891</v>
      </c>
      <c r="B119" s="97" t="s">
        <v>539</v>
      </c>
      <c r="C119" s="98" t="s">
        <v>1160</v>
      </c>
      <c r="D119" s="99" t="s">
        <v>17</v>
      </c>
      <c r="E119" s="99">
        <v>2</v>
      </c>
      <c r="F119" s="99">
        <v>0.3</v>
      </c>
      <c r="G119" s="100"/>
      <c r="H119" s="101"/>
      <c r="I119" s="123">
        <v>4696.33</v>
      </c>
      <c r="J119" s="102">
        <f t="shared" si="6"/>
        <v>9392.66</v>
      </c>
      <c r="K119" s="101">
        <f>BDI!$G$17</f>
        <v>0.11260000000000001</v>
      </c>
      <c r="L119" s="101"/>
      <c r="M119" s="101"/>
      <c r="N119" s="104">
        <f t="shared" si="7"/>
        <v>5225.1400000000003</v>
      </c>
      <c r="O119" s="103">
        <f t="shared" si="8"/>
        <v>3135.08</v>
      </c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7"/>
      <c r="EB119" s="77"/>
      <c r="EC119" s="77"/>
      <c r="ED119" s="77"/>
      <c r="EE119" s="77"/>
      <c r="EF119" s="77"/>
      <c r="EG119" s="77"/>
      <c r="EH119" s="77"/>
      <c r="EI119" s="77"/>
      <c r="EJ119" s="77"/>
      <c r="EK119" s="77"/>
      <c r="EL119" s="77"/>
      <c r="EM119" s="77"/>
      <c r="EN119" s="77"/>
      <c r="EO119" s="77"/>
      <c r="EP119" s="77"/>
      <c r="EQ119" s="77"/>
      <c r="ER119" s="77"/>
      <c r="ES119" s="77"/>
      <c r="ET119" s="77"/>
      <c r="EU119" s="77"/>
      <c r="EV119" s="77"/>
      <c r="EW119" s="77"/>
      <c r="EX119" s="77"/>
      <c r="EY119" s="77"/>
      <c r="EZ119" s="77"/>
      <c r="FA119" s="77"/>
      <c r="FB119" s="77"/>
      <c r="FC119" s="77"/>
      <c r="FD119" s="77"/>
      <c r="FE119" s="77"/>
      <c r="FF119" s="77"/>
      <c r="FG119" s="77"/>
      <c r="FH119" s="77"/>
      <c r="FI119" s="77"/>
      <c r="FJ119" s="77"/>
      <c r="FK119" s="77"/>
    </row>
    <row r="120" spans="1:167" s="78" customFormat="1" ht="25.5" x14ac:dyDescent="0.2">
      <c r="A120" s="97" t="s">
        <v>1892</v>
      </c>
      <c r="B120" s="97" t="s">
        <v>540</v>
      </c>
      <c r="C120" s="98" t="s">
        <v>1161</v>
      </c>
      <c r="D120" s="99" t="s">
        <v>17</v>
      </c>
      <c r="E120" s="99">
        <v>3</v>
      </c>
      <c r="F120" s="99">
        <v>0.3</v>
      </c>
      <c r="G120" s="100"/>
      <c r="H120" s="101"/>
      <c r="I120" s="123">
        <v>10996.87</v>
      </c>
      <c r="J120" s="102">
        <f t="shared" si="6"/>
        <v>32990.61</v>
      </c>
      <c r="K120" s="101">
        <f>BDI!$G$17</f>
        <v>0.11260000000000001</v>
      </c>
      <c r="L120" s="101"/>
      <c r="M120" s="101"/>
      <c r="N120" s="104">
        <f t="shared" si="7"/>
        <v>12235.12</v>
      </c>
      <c r="O120" s="103">
        <f t="shared" si="8"/>
        <v>11011.61</v>
      </c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77"/>
      <c r="DJ120" s="77"/>
      <c r="DK120" s="77"/>
      <c r="DL120" s="77"/>
      <c r="DM120" s="77"/>
      <c r="DN120" s="77"/>
      <c r="DO120" s="77"/>
      <c r="DP120" s="77"/>
      <c r="DQ120" s="77"/>
      <c r="DR120" s="77"/>
      <c r="DS120" s="77"/>
      <c r="DT120" s="77"/>
      <c r="DU120" s="77"/>
      <c r="DV120" s="77"/>
      <c r="DW120" s="77"/>
      <c r="DX120" s="77"/>
      <c r="DY120" s="77"/>
      <c r="DZ120" s="77"/>
      <c r="EA120" s="77"/>
      <c r="EB120" s="77"/>
      <c r="EC120" s="77"/>
      <c r="ED120" s="77"/>
      <c r="EE120" s="77"/>
      <c r="EF120" s="77"/>
      <c r="EG120" s="77"/>
      <c r="EH120" s="77"/>
      <c r="EI120" s="77"/>
      <c r="EJ120" s="77"/>
      <c r="EK120" s="77"/>
      <c r="EL120" s="77"/>
      <c r="EM120" s="77"/>
      <c r="EN120" s="77"/>
      <c r="EO120" s="77"/>
      <c r="EP120" s="77"/>
      <c r="EQ120" s="77"/>
      <c r="ER120" s="77"/>
      <c r="ES120" s="77"/>
      <c r="ET120" s="77"/>
      <c r="EU120" s="77"/>
      <c r="EV120" s="77"/>
      <c r="EW120" s="77"/>
      <c r="EX120" s="77"/>
      <c r="EY120" s="77"/>
      <c r="EZ120" s="77"/>
      <c r="FA120" s="77"/>
      <c r="FB120" s="77"/>
      <c r="FC120" s="77"/>
      <c r="FD120" s="77"/>
      <c r="FE120" s="77"/>
      <c r="FF120" s="77"/>
      <c r="FG120" s="77"/>
      <c r="FH120" s="77"/>
      <c r="FI120" s="77"/>
      <c r="FJ120" s="77"/>
      <c r="FK120" s="77"/>
    </row>
    <row r="121" spans="1:167" s="78" customFormat="1" ht="25.5" x14ac:dyDescent="0.2">
      <c r="A121" s="97" t="s">
        <v>1893</v>
      </c>
      <c r="B121" s="97" t="s">
        <v>541</v>
      </c>
      <c r="C121" s="98" t="s">
        <v>1162</v>
      </c>
      <c r="D121" s="99" t="s">
        <v>17</v>
      </c>
      <c r="E121" s="99">
        <v>2</v>
      </c>
      <c r="F121" s="99">
        <v>0.3</v>
      </c>
      <c r="G121" s="100"/>
      <c r="H121" s="101"/>
      <c r="I121" s="123">
        <v>3126.6</v>
      </c>
      <c r="J121" s="102">
        <f t="shared" si="6"/>
        <v>6253.2</v>
      </c>
      <c r="K121" s="101">
        <f>BDI!$G$17</f>
        <v>0.11260000000000001</v>
      </c>
      <c r="L121" s="101"/>
      <c r="M121" s="101"/>
      <c r="N121" s="104">
        <f t="shared" si="7"/>
        <v>3478.66</v>
      </c>
      <c r="O121" s="103">
        <f t="shared" si="8"/>
        <v>2087.1999999999998</v>
      </c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7"/>
      <c r="DQ121" s="77"/>
      <c r="DR121" s="77"/>
      <c r="DS121" s="77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77"/>
      <c r="EE121" s="77"/>
      <c r="EF121" s="77"/>
      <c r="EG121" s="77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77"/>
      <c r="ES121" s="77"/>
      <c r="ET121" s="77"/>
      <c r="EU121" s="77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77"/>
      <c r="FG121" s="77"/>
      <c r="FH121" s="77"/>
      <c r="FI121" s="77"/>
      <c r="FJ121" s="77"/>
      <c r="FK121" s="77"/>
    </row>
    <row r="122" spans="1:167" s="78" customFormat="1" ht="25.5" x14ac:dyDescent="0.2">
      <c r="A122" s="97" t="s">
        <v>1894</v>
      </c>
      <c r="B122" s="97" t="s">
        <v>542</v>
      </c>
      <c r="C122" s="98" t="s">
        <v>1163</v>
      </c>
      <c r="D122" s="99" t="s">
        <v>17</v>
      </c>
      <c r="E122" s="99">
        <v>1</v>
      </c>
      <c r="F122" s="99">
        <v>0.3</v>
      </c>
      <c r="G122" s="100"/>
      <c r="H122" s="101"/>
      <c r="I122" s="123">
        <v>4521.04</v>
      </c>
      <c r="J122" s="102">
        <f t="shared" si="6"/>
        <v>4521.04</v>
      </c>
      <c r="K122" s="101">
        <f>BDI!$G$17</f>
        <v>0.11260000000000001</v>
      </c>
      <c r="L122" s="101"/>
      <c r="M122" s="101"/>
      <c r="N122" s="104">
        <f t="shared" si="7"/>
        <v>5030.1099999999997</v>
      </c>
      <c r="O122" s="103">
        <f t="shared" si="8"/>
        <v>1509.03</v>
      </c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77"/>
      <c r="DQ122" s="77"/>
      <c r="DR122" s="77"/>
      <c r="DS122" s="77"/>
      <c r="DT122" s="77"/>
      <c r="DU122" s="77"/>
      <c r="DV122" s="77"/>
      <c r="DW122" s="77"/>
      <c r="DX122" s="77"/>
      <c r="DY122" s="77"/>
      <c r="DZ122" s="77"/>
      <c r="EA122" s="77"/>
      <c r="EB122" s="77"/>
      <c r="EC122" s="77"/>
      <c r="ED122" s="77"/>
      <c r="EE122" s="77"/>
      <c r="EF122" s="77"/>
      <c r="EG122" s="77"/>
      <c r="EH122" s="77"/>
      <c r="EI122" s="77"/>
      <c r="EJ122" s="77"/>
      <c r="EK122" s="77"/>
      <c r="EL122" s="77"/>
      <c r="EM122" s="77"/>
      <c r="EN122" s="77"/>
      <c r="EO122" s="77"/>
      <c r="EP122" s="77"/>
      <c r="EQ122" s="77"/>
      <c r="ER122" s="77"/>
      <c r="ES122" s="77"/>
      <c r="ET122" s="77"/>
      <c r="EU122" s="77"/>
      <c r="EV122" s="77"/>
      <c r="EW122" s="77"/>
      <c r="EX122" s="77"/>
      <c r="EY122" s="77"/>
      <c r="EZ122" s="77"/>
      <c r="FA122" s="77"/>
      <c r="FB122" s="77"/>
      <c r="FC122" s="77"/>
      <c r="FD122" s="77"/>
      <c r="FE122" s="77"/>
      <c r="FF122" s="77"/>
      <c r="FG122" s="77"/>
      <c r="FH122" s="77"/>
      <c r="FI122" s="77"/>
      <c r="FJ122" s="77"/>
      <c r="FK122" s="77"/>
    </row>
    <row r="123" spans="1:167" s="78" customFormat="1" x14ac:dyDescent="0.2">
      <c r="A123" s="97" t="s">
        <v>1895</v>
      </c>
      <c r="B123" s="97" t="s">
        <v>543</v>
      </c>
      <c r="C123" s="98" t="s">
        <v>1164</v>
      </c>
      <c r="D123" s="99" t="s">
        <v>17</v>
      </c>
      <c r="E123" s="99">
        <v>1</v>
      </c>
      <c r="F123" s="99">
        <v>0.3</v>
      </c>
      <c r="G123" s="100"/>
      <c r="H123" s="101"/>
      <c r="I123" s="123">
        <v>9660.74</v>
      </c>
      <c r="J123" s="102">
        <f t="shared" si="6"/>
        <v>9660.74</v>
      </c>
      <c r="K123" s="101">
        <f>BDI!$G$17</f>
        <v>0.11260000000000001</v>
      </c>
      <c r="L123" s="101"/>
      <c r="M123" s="101"/>
      <c r="N123" s="104">
        <f t="shared" si="7"/>
        <v>10748.54</v>
      </c>
      <c r="O123" s="103">
        <f t="shared" si="8"/>
        <v>3224.56</v>
      </c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77"/>
      <c r="DJ123" s="77"/>
      <c r="DK123" s="77"/>
      <c r="DL123" s="77"/>
      <c r="DM123" s="77"/>
      <c r="DN123" s="77"/>
      <c r="DO123" s="77"/>
      <c r="DP123" s="77"/>
      <c r="DQ123" s="77"/>
      <c r="DR123" s="77"/>
      <c r="DS123" s="77"/>
      <c r="DT123" s="77"/>
      <c r="DU123" s="77"/>
      <c r="DV123" s="77"/>
      <c r="DW123" s="77"/>
      <c r="DX123" s="77"/>
      <c r="DY123" s="77"/>
      <c r="DZ123" s="77"/>
      <c r="EA123" s="77"/>
      <c r="EB123" s="77"/>
      <c r="EC123" s="77"/>
      <c r="ED123" s="77"/>
      <c r="EE123" s="77"/>
      <c r="EF123" s="77"/>
      <c r="EG123" s="77"/>
      <c r="EH123" s="77"/>
      <c r="EI123" s="77"/>
      <c r="EJ123" s="77"/>
      <c r="EK123" s="77"/>
      <c r="EL123" s="77"/>
      <c r="EM123" s="77"/>
      <c r="EN123" s="77"/>
      <c r="EO123" s="77"/>
      <c r="EP123" s="77"/>
      <c r="EQ123" s="77"/>
      <c r="ER123" s="77"/>
      <c r="ES123" s="77"/>
      <c r="ET123" s="77"/>
      <c r="EU123" s="77"/>
      <c r="EV123" s="77"/>
      <c r="EW123" s="77"/>
      <c r="EX123" s="77"/>
      <c r="EY123" s="77"/>
      <c r="EZ123" s="77"/>
      <c r="FA123" s="77"/>
      <c r="FB123" s="77"/>
      <c r="FC123" s="77"/>
      <c r="FD123" s="77"/>
      <c r="FE123" s="77"/>
      <c r="FF123" s="77"/>
      <c r="FG123" s="77"/>
      <c r="FH123" s="77"/>
      <c r="FI123" s="77"/>
      <c r="FJ123" s="77"/>
      <c r="FK123" s="77"/>
    </row>
    <row r="124" spans="1:167" s="78" customFormat="1" ht="25.5" x14ac:dyDescent="0.2">
      <c r="A124" s="97" t="s">
        <v>1896</v>
      </c>
      <c r="B124" s="97" t="s">
        <v>544</v>
      </c>
      <c r="C124" s="98" t="s">
        <v>1620</v>
      </c>
      <c r="D124" s="99" t="s">
        <v>17</v>
      </c>
      <c r="E124" s="99">
        <v>2</v>
      </c>
      <c r="F124" s="99">
        <v>0.3</v>
      </c>
      <c r="G124" s="100"/>
      <c r="H124" s="101"/>
      <c r="I124" s="123">
        <v>2608.86</v>
      </c>
      <c r="J124" s="102">
        <f t="shared" si="6"/>
        <v>5217.72</v>
      </c>
      <c r="K124" s="101">
        <f>BDI!$G$17</f>
        <v>0.11260000000000001</v>
      </c>
      <c r="L124" s="101"/>
      <c r="M124" s="101"/>
      <c r="N124" s="104">
        <f t="shared" si="7"/>
        <v>2902.62</v>
      </c>
      <c r="O124" s="103">
        <f t="shared" si="8"/>
        <v>1741.57</v>
      </c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77"/>
      <c r="DQ124" s="77"/>
      <c r="DR124" s="77"/>
      <c r="DS124" s="77"/>
      <c r="DT124" s="77"/>
      <c r="DU124" s="77"/>
      <c r="DV124" s="77"/>
      <c r="DW124" s="77"/>
      <c r="DX124" s="77"/>
      <c r="DY124" s="77"/>
      <c r="DZ124" s="77"/>
      <c r="EA124" s="77"/>
      <c r="EB124" s="77"/>
      <c r="EC124" s="77"/>
      <c r="ED124" s="77"/>
      <c r="EE124" s="77"/>
      <c r="EF124" s="77"/>
      <c r="EG124" s="77"/>
      <c r="EH124" s="77"/>
      <c r="EI124" s="77"/>
      <c r="EJ124" s="77"/>
      <c r="EK124" s="77"/>
      <c r="EL124" s="77"/>
      <c r="EM124" s="77"/>
      <c r="EN124" s="77"/>
      <c r="EO124" s="77"/>
      <c r="EP124" s="77"/>
      <c r="EQ124" s="77"/>
      <c r="ER124" s="77"/>
      <c r="ES124" s="77"/>
      <c r="ET124" s="77"/>
      <c r="EU124" s="77"/>
      <c r="EV124" s="77"/>
      <c r="EW124" s="77"/>
      <c r="EX124" s="77"/>
      <c r="EY124" s="77"/>
      <c r="EZ124" s="77"/>
      <c r="FA124" s="77"/>
      <c r="FB124" s="77"/>
      <c r="FC124" s="77"/>
      <c r="FD124" s="77"/>
      <c r="FE124" s="77"/>
      <c r="FF124" s="77"/>
      <c r="FG124" s="77"/>
      <c r="FH124" s="77"/>
      <c r="FI124" s="77"/>
      <c r="FJ124" s="77"/>
      <c r="FK124" s="77"/>
    </row>
    <row r="125" spans="1:167" s="78" customFormat="1" x14ac:dyDescent="0.2">
      <c r="A125" s="97" t="s">
        <v>1897</v>
      </c>
      <c r="B125" s="97" t="s">
        <v>545</v>
      </c>
      <c r="C125" s="98" t="s">
        <v>1165</v>
      </c>
      <c r="D125" s="99" t="s">
        <v>17</v>
      </c>
      <c r="E125" s="99">
        <v>1</v>
      </c>
      <c r="F125" s="99">
        <v>0.3</v>
      </c>
      <c r="G125" s="100"/>
      <c r="H125" s="101"/>
      <c r="I125" s="123">
        <v>3588.75</v>
      </c>
      <c r="J125" s="102">
        <f t="shared" si="6"/>
        <v>3588.75</v>
      </c>
      <c r="K125" s="101">
        <f>BDI!$G$17</f>
        <v>0.11260000000000001</v>
      </c>
      <c r="L125" s="101"/>
      <c r="M125" s="101"/>
      <c r="N125" s="104">
        <f t="shared" si="7"/>
        <v>3992.84</v>
      </c>
      <c r="O125" s="103">
        <f t="shared" si="8"/>
        <v>1197.8499999999999</v>
      </c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7"/>
      <c r="EB125" s="77"/>
      <c r="EC125" s="77"/>
      <c r="ED125" s="77"/>
      <c r="EE125" s="77"/>
      <c r="EF125" s="77"/>
      <c r="EG125" s="77"/>
      <c r="EH125" s="77"/>
      <c r="EI125" s="77"/>
      <c r="EJ125" s="77"/>
      <c r="EK125" s="77"/>
      <c r="EL125" s="77"/>
      <c r="EM125" s="77"/>
      <c r="EN125" s="77"/>
      <c r="EO125" s="77"/>
      <c r="EP125" s="77"/>
      <c r="EQ125" s="77"/>
      <c r="ER125" s="77"/>
      <c r="ES125" s="77"/>
      <c r="ET125" s="77"/>
      <c r="EU125" s="77"/>
      <c r="EV125" s="77"/>
      <c r="EW125" s="77"/>
      <c r="EX125" s="77"/>
      <c r="EY125" s="77"/>
      <c r="EZ125" s="77"/>
      <c r="FA125" s="77"/>
      <c r="FB125" s="77"/>
      <c r="FC125" s="77"/>
      <c r="FD125" s="77"/>
      <c r="FE125" s="77"/>
      <c r="FF125" s="77"/>
      <c r="FG125" s="77"/>
      <c r="FH125" s="77"/>
      <c r="FI125" s="77"/>
      <c r="FJ125" s="77"/>
      <c r="FK125" s="77"/>
    </row>
    <row r="126" spans="1:167" s="78" customFormat="1" x14ac:dyDescent="0.2">
      <c r="A126" s="97" t="s">
        <v>1898</v>
      </c>
      <c r="B126" s="97" t="s">
        <v>546</v>
      </c>
      <c r="C126" s="98" t="s">
        <v>1166</v>
      </c>
      <c r="D126" s="99" t="s">
        <v>17</v>
      </c>
      <c r="E126" s="99">
        <v>1</v>
      </c>
      <c r="F126" s="99">
        <v>0.3</v>
      </c>
      <c r="G126" s="100"/>
      <c r="H126" s="101"/>
      <c r="I126" s="123">
        <v>2685.67</v>
      </c>
      <c r="J126" s="102">
        <f t="shared" si="6"/>
        <v>2685.67</v>
      </c>
      <c r="K126" s="101">
        <f>BDI!$G$17</f>
        <v>0.11260000000000001</v>
      </c>
      <c r="L126" s="101"/>
      <c r="M126" s="101"/>
      <c r="N126" s="104">
        <f t="shared" si="7"/>
        <v>2988.08</v>
      </c>
      <c r="O126" s="103">
        <f t="shared" si="8"/>
        <v>896.42</v>
      </c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</row>
    <row r="127" spans="1:167" s="78" customFormat="1" x14ac:dyDescent="0.2">
      <c r="A127" s="97" t="s">
        <v>1899</v>
      </c>
      <c r="B127" s="97" t="s">
        <v>547</v>
      </c>
      <c r="C127" s="98" t="s">
        <v>1167</v>
      </c>
      <c r="D127" s="99" t="s">
        <v>17</v>
      </c>
      <c r="E127" s="99">
        <v>1</v>
      </c>
      <c r="F127" s="99">
        <v>0.3</v>
      </c>
      <c r="G127" s="100"/>
      <c r="H127" s="101"/>
      <c r="I127" s="123">
        <v>1105.22</v>
      </c>
      <c r="J127" s="102">
        <f t="shared" si="6"/>
        <v>1105.22</v>
      </c>
      <c r="K127" s="101">
        <f>BDI!$G$17</f>
        <v>0.11260000000000001</v>
      </c>
      <c r="L127" s="101"/>
      <c r="M127" s="101"/>
      <c r="N127" s="104">
        <f t="shared" si="7"/>
        <v>1229.67</v>
      </c>
      <c r="O127" s="103">
        <f t="shared" si="8"/>
        <v>368.9</v>
      </c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  <c r="EB127" s="77"/>
      <c r="EC127" s="77"/>
      <c r="ED127" s="77"/>
      <c r="EE127" s="77"/>
      <c r="EF127" s="77"/>
      <c r="EG127" s="77"/>
      <c r="EH127" s="77"/>
      <c r="EI127" s="77"/>
      <c r="EJ127" s="77"/>
      <c r="EK127" s="77"/>
      <c r="EL127" s="77"/>
      <c r="EM127" s="77"/>
      <c r="EN127" s="77"/>
      <c r="EO127" s="77"/>
      <c r="EP127" s="77"/>
      <c r="EQ127" s="77"/>
      <c r="ER127" s="77"/>
      <c r="ES127" s="77"/>
      <c r="ET127" s="77"/>
      <c r="EU127" s="77"/>
      <c r="EV127" s="77"/>
      <c r="EW127" s="77"/>
      <c r="EX127" s="77"/>
      <c r="EY127" s="77"/>
      <c r="EZ127" s="77"/>
      <c r="FA127" s="77"/>
      <c r="FB127" s="77"/>
      <c r="FC127" s="77"/>
      <c r="FD127" s="77"/>
      <c r="FE127" s="77"/>
      <c r="FF127" s="77"/>
      <c r="FG127" s="77"/>
      <c r="FH127" s="77"/>
      <c r="FI127" s="77"/>
      <c r="FJ127" s="77"/>
      <c r="FK127" s="77"/>
    </row>
    <row r="128" spans="1:167" s="78" customFormat="1" x14ac:dyDescent="0.2">
      <c r="A128" s="97" t="s">
        <v>1900</v>
      </c>
      <c r="B128" s="97" t="s">
        <v>548</v>
      </c>
      <c r="C128" s="98" t="s">
        <v>1168</v>
      </c>
      <c r="D128" s="99" t="s">
        <v>17</v>
      </c>
      <c r="E128" s="99">
        <v>1</v>
      </c>
      <c r="F128" s="99">
        <v>0.3</v>
      </c>
      <c r="G128" s="100"/>
      <c r="H128" s="101"/>
      <c r="I128" s="123">
        <v>4211.71</v>
      </c>
      <c r="J128" s="102">
        <f t="shared" si="6"/>
        <v>4211.71</v>
      </c>
      <c r="K128" s="101">
        <f>BDI!$G$17</f>
        <v>0.11260000000000001</v>
      </c>
      <c r="L128" s="101"/>
      <c r="M128" s="101"/>
      <c r="N128" s="104">
        <f t="shared" si="7"/>
        <v>4685.95</v>
      </c>
      <c r="O128" s="103">
        <f t="shared" si="8"/>
        <v>1405.79</v>
      </c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7"/>
      <c r="EB128" s="77"/>
      <c r="EC128" s="77"/>
      <c r="ED128" s="77"/>
      <c r="EE128" s="77"/>
      <c r="EF128" s="77"/>
      <c r="EG128" s="77"/>
      <c r="EH128" s="77"/>
      <c r="EI128" s="77"/>
      <c r="EJ128" s="77"/>
      <c r="EK128" s="77"/>
      <c r="EL128" s="77"/>
      <c r="EM128" s="77"/>
      <c r="EN128" s="77"/>
      <c r="EO128" s="77"/>
      <c r="EP128" s="77"/>
      <c r="EQ128" s="77"/>
      <c r="ER128" s="77"/>
      <c r="ES128" s="77"/>
      <c r="ET128" s="77"/>
      <c r="EU128" s="77"/>
      <c r="EV128" s="77"/>
      <c r="EW128" s="77"/>
      <c r="EX128" s="77"/>
      <c r="EY128" s="77"/>
      <c r="EZ128" s="77"/>
      <c r="FA128" s="77"/>
      <c r="FB128" s="77"/>
      <c r="FC128" s="77"/>
      <c r="FD128" s="77"/>
      <c r="FE128" s="77"/>
      <c r="FF128" s="77"/>
      <c r="FG128" s="77"/>
      <c r="FH128" s="77"/>
      <c r="FI128" s="77"/>
      <c r="FJ128" s="77"/>
      <c r="FK128" s="77"/>
    </row>
    <row r="129" spans="1:167" s="78" customFormat="1" x14ac:dyDescent="0.2">
      <c r="A129" s="97" t="s">
        <v>1901</v>
      </c>
      <c r="B129" s="97" t="s">
        <v>549</v>
      </c>
      <c r="C129" s="98" t="s">
        <v>1169</v>
      </c>
      <c r="D129" s="99" t="s">
        <v>17</v>
      </c>
      <c r="E129" s="99">
        <v>6</v>
      </c>
      <c r="F129" s="99">
        <v>0.3</v>
      </c>
      <c r="G129" s="100"/>
      <c r="H129" s="101"/>
      <c r="I129" s="123">
        <v>2955.91</v>
      </c>
      <c r="J129" s="102">
        <f t="shared" si="6"/>
        <v>17735.46</v>
      </c>
      <c r="K129" s="101">
        <f>BDI!$G$17</f>
        <v>0.11260000000000001</v>
      </c>
      <c r="L129" s="101"/>
      <c r="M129" s="101"/>
      <c r="N129" s="104">
        <f t="shared" si="7"/>
        <v>3288.75</v>
      </c>
      <c r="O129" s="103">
        <f t="shared" si="8"/>
        <v>5919.75</v>
      </c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7"/>
      <c r="EB129" s="77"/>
      <c r="EC129" s="77"/>
      <c r="ED129" s="77"/>
      <c r="EE129" s="77"/>
      <c r="EF129" s="77"/>
      <c r="EG129" s="77"/>
      <c r="EH129" s="77"/>
      <c r="EI129" s="77"/>
      <c r="EJ129" s="77"/>
      <c r="EK129" s="77"/>
      <c r="EL129" s="77"/>
      <c r="EM129" s="77"/>
      <c r="EN129" s="77"/>
      <c r="EO129" s="77"/>
      <c r="EP129" s="77"/>
      <c r="EQ129" s="77"/>
      <c r="ER129" s="77"/>
      <c r="ES129" s="77"/>
      <c r="ET129" s="77"/>
      <c r="EU129" s="77"/>
      <c r="EV129" s="77"/>
      <c r="EW129" s="77"/>
      <c r="EX129" s="77"/>
      <c r="EY129" s="77"/>
      <c r="EZ129" s="77"/>
      <c r="FA129" s="77"/>
      <c r="FB129" s="77"/>
      <c r="FC129" s="77"/>
      <c r="FD129" s="77"/>
      <c r="FE129" s="77"/>
      <c r="FF129" s="77"/>
      <c r="FG129" s="77"/>
      <c r="FH129" s="77"/>
      <c r="FI129" s="77"/>
      <c r="FJ129" s="77"/>
      <c r="FK129" s="77"/>
    </row>
    <row r="130" spans="1:167" s="78" customFormat="1" x14ac:dyDescent="0.2">
      <c r="A130" s="97" t="s">
        <v>1902</v>
      </c>
      <c r="B130" s="97" t="s">
        <v>550</v>
      </c>
      <c r="C130" s="98" t="s">
        <v>1170</v>
      </c>
      <c r="D130" s="99" t="s">
        <v>17</v>
      </c>
      <c r="E130" s="99">
        <v>1</v>
      </c>
      <c r="F130" s="99">
        <v>0.3</v>
      </c>
      <c r="G130" s="100"/>
      <c r="H130" s="101"/>
      <c r="I130" s="123">
        <v>3732.15</v>
      </c>
      <c r="J130" s="102">
        <f t="shared" si="6"/>
        <v>3732.15</v>
      </c>
      <c r="K130" s="101">
        <f>BDI!$G$17</f>
        <v>0.11260000000000001</v>
      </c>
      <c r="L130" s="101"/>
      <c r="M130" s="101"/>
      <c r="N130" s="104">
        <f t="shared" si="7"/>
        <v>4152.3900000000003</v>
      </c>
      <c r="O130" s="103">
        <f t="shared" si="8"/>
        <v>1245.72</v>
      </c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7"/>
      <c r="EB130" s="77"/>
      <c r="EC130" s="77"/>
      <c r="ED130" s="77"/>
      <c r="EE130" s="77"/>
      <c r="EF130" s="77"/>
      <c r="EG130" s="77"/>
      <c r="EH130" s="77"/>
      <c r="EI130" s="77"/>
      <c r="EJ130" s="77"/>
      <c r="EK130" s="77"/>
      <c r="EL130" s="77"/>
      <c r="EM130" s="77"/>
      <c r="EN130" s="77"/>
      <c r="EO130" s="77"/>
      <c r="EP130" s="77"/>
      <c r="EQ130" s="77"/>
      <c r="ER130" s="77"/>
      <c r="ES130" s="77"/>
      <c r="ET130" s="77"/>
      <c r="EU130" s="77"/>
      <c r="EV130" s="77"/>
      <c r="EW130" s="77"/>
      <c r="EX130" s="77"/>
      <c r="EY130" s="77"/>
      <c r="EZ130" s="77"/>
      <c r="FA130" s="77"/>
      <c r="FB130" s="77"/>
      <c r="FC130" s="77"/>
      <c r="FD130" s="77"/>
      <c r="FE130" s="77"/>
      <c r="FF130" s="77"/>
      <c r="FG130" s="77"/>
      <c r="FH130" s="77"/>
      <c r="FI130" s="77"/>
      <c r="FJ130" s="77"/>
      <c r="FK130" s="77"/>
    </row>
    <row r="131" spans="1:167" s="78" customFormat="1" x14ac:dyDescent="0.2">
      <c r="A131" s="97" t="s">
        <v>1903</v>
      </c>
      <c r="B131" s="97" t="s">
        <v>551</v>
      </c>
      <c r="C131" s="98" t="s">
        <v>1171</v>
      </c>
      <c r="D131" s="99" t="s">
        <v>17</v>
      </c>
      <c r="E131" s="99">
        <v>1</v>
      </c>
      <c r="F131" s="99">
        <v>0.3</v>
      </c>
      <c r="G131" s="100"/>
      <c r="H131" s="101"/>
      <c r="I131" s="123">
        <v>382.22</v>
      </c>
      <c r="J131" s="102">
        <f t="shared" si="6"/>
        <v>382.22</v>
      </c>
      <c r="K131" s="101">
        <f>BDI!$G$17</f>
        <v>0.11260000000000001</v>
      </c>
      <c r="L131" s="101"/>
      <c r="M131" s="101"/>
      <c r="N131" s="104">
        <f t="shared" si="7"/>
        <v>425.26</v>
      </c>
      <c r="O131" s="103">
        <f t="shared" si="8"/>
        <v>127.58</v>
      </c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77"/>
      <c r="ES131" s="77"/>
      <c r="ET131" s="77"/>
      <c r="EU131" s="77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77"/>
      <c r="FG131" s="77"/>
      <c r="FH131" s="77"/>
      <c r="FI131" s="77"/>
      <c r="FJ131" s="77"/>
      <c r="FK131" s="77"/>
    </row>
    <row r="132" spans="1:167" s="78" customFormat="1" x14ac:dyDescent="0.2">
      <c r="A132" s="97" t="s">
        <v>1904</v>
      </c>
      <c r="B132" s="97" t="s">
        <v>552</v>
      </c>
      <c r="C132" s="98" t="s">
        <v>1172</v>
      </c>
      <c r="D132" s="99" t="s">
        <v>17</v>
      </c>
      <c r="E132" s="99">
        <v>1</v>
      </c>
      <c r="F132" s="99">
        <v>0.3</v>
      </c>
      <c r="G132" s="100"/>
      <c r="H132" s="101"/>
      <c r="I132" s="123">
        <v>382.22</v>
      </c>
      <c r="J132" s="102">
        <f t="shared" si="6"/>
        <v>382.22</v>
      </c>
      <c r="K132" s="101">
        <f>BDI!$G$17</f>
        <v>0.11260000000000001</v>
      </c>
      <c r="L132" s="101"/>
      <c r="M132" s="101"/>
      <c r="N132" s="104">
        <f t="shared" si="7"/>
        <v>425.26</v>
      </c>
      <c r="O132" s="103">
        <f t="shared" si="8"/>
        <v>127.58</v>
      </c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77"/>
      <c r="DQ132" s="77"/>
      <c r="DR132" s="77"/>
      <c r="DS132" s="77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77"/>
      <c r="EE132" s="77"/>
      <c r="EF132" s="77"/>
      <c r="EG132" s="77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77"/>
      <c r="ES132" s="77"/>
      <c r="ET132" s="77"/>
      <c r="EU132" s="77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77"/>
      <c r="FG132" s="77"/>
      <c r="FH132" s="77"/>
      <c r="FI132" s="77"/>
      <c r="FJ132" s="77"/>
      <c r="FK132" s="77"/>
    </row>
    <row r="133" spans="1:167" s="78" customFormat="1" x14ac:dyDescent="0.2">
      <c r="A133" s="97" t="s">
        <v>1905</v>
      </c>
      <c r="B133" s="97" t="s">
        <v>553</v>
      </c>
      <c r="C133" s="98" t="s">
        <v>1173</v>
      </c>
      <c r="D133" s="99" t="s">
        <v>17</v>
      </c>
      <c r="E133" s="99">
        <v>1</v>
      </c>
      <c r="F133" s="99">
        <v>0.3</v>
      </c>
      <c r="G133" s="100"/>
      <c r="H133" s="101"/>
      <c r="I133" s="123">
        <v>7746.39</v>
      </c>
      <c r="J133" s="102">
        <f t="shared" si="6"/>
        <v>7746.39</v>
      </c>
      <c r="K133" s="101">
        <f>BDI!$G$17</f>
        <v>0.11260000000000001</v>
      </c>
      <c r="L133" s="101"/>
      <c r="M133" s="101"/>
      <c r="N133" s="104">
        <f t="shared" si="7"/>
        <v>8618.6299999999992</v>
      </c>
      <c r="O133" s="103">
        <f t="shared" si="8"/>
        <v>2585.59</v>
      </c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  <c r="DH133" s="77"/>
      <c r="DI133" s="77"/>
      <c r="DJ133" s="77"/>
      <c r="DK133" s="77"/>
      <c r="DL133" s="77"/>
      <c r="DM133" s="77"/>
      <c r="DN133" s="77"/>
      <c r="DO133" s="77"/>
      <c r="DP133" s="77"/>
      <c r="DQ133" s="77"/>
      <c r="DR133" s="77"/>
      <c r="DS133" s="77"/>
      <c r="DT133" s="77"/>
      <c r="DU133" s="77"/>
      <c r="DV133" s="77"/>
      <c r="DW133" s="77"/>
      <c r="DX133" s="77"/>
      <c r="DY133" s="77"/>
      <c r="DZ133" s="77"/>
      <c r="EA133" s="77"/>
      <c r="EB133" s="77"/>
      <c r="EC133" s="77"/>
      <c r="ED133" s="77"/>
      <c r="EE133" s="77"/>
      <c r="EF133" s="77"/>
      <c r="EG133" s="77"/>
      <c r="EH133" s="77"/>
      <c r="EI133" s="77"/>
      <c r="EJ133" s="77"/>
      <c r="EK133" s="77"/>
      <c r="EL133" s="77"/>
      <c r="EM133" s="77"/>
      <c r="EN133" s="77"/>
      <c r="EO133" s="77"/>
      <c r="EP133" s="77"/>
      <c r="EQ133" s="77"/>
      <c r="ER133" s="77"/>
      <c r="ES133" s="77"/>
      <c r="ET133" s="77"/>
      <c r="EU133" s="77"/>
      <c r="EV133" s="77"/>
      <c r="EW133" s="77"/>
      <c r="EX133" s="77"/>
      <c r="EY133" s="77"/>
      <c r="EZ133" s="77"/>
      <c r="FA133" s="77"/>
      <c r="FB133" s="77"/>
      <c r="FC133" s="77"/>
      <c r="FD133" s="77"/>
      <c r="FE133" s="77"/>
      <c r="FF133" s="77"/>
      <c r="FG133" s="77"/>
      <c r="FH133" s="77"/>
      <c r="FI133" s="77"/>
      <c r="FJ133" s="77"/>
      <c r="FK133" s="77"/>
    </row>
    <row r="134" spans="1:167" s="78" customFormat="1" x14ac:dyDescent="0.2">
      <c r="A134" s="97" t="s">
        <v>1906</v>
      </c>
      <c r="B134" s="97" t="s">
        <v>554</v>
      </c>
      <c r="C134" s="98" t="s">
        <v>1174</v>
      </c>
      <c r="D134" s="99" t="s">
        <v>17</v>
      </c>
      <c r="E134" s="99">
        <v>1</v>
      </c>
      <c r="F134" s="99">
        <v>0.3</v>
      </c>
      <c r="G134" s="100"/>
      <c r="H134" s="101"/>
      <c r="I134" s="123">
        <v>4429.95</v>
      </c>
      <c r="J134" s="102">
        <f t="shared" si="6"/>
        <v>4429.95</v>
      </c>
      <c r="K134" s="101">
        <f>BDI!$G$17</f>
        <v>0.11260000000000001</v>
      </c>
      <c r="L134" s="101"/>
      <c r="M134" s="101"/>
      <c r="N134" s="104">
        <f t="shared" si="7"/>
        <v>4928.76</v>
      </c>
      <c r="O134" s="103">
        <f t="shared" si="8"/>
        <v>1478.63</v>
      </c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77"/>
      <c r="DQ134" s="77"/>
      <c r="DR134" s="77"/>
      <c r="DS134" s="77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77"/>
      <c r="EE134" s="77"/>
      <c r="EF134" s="77"/>
      <c r="EG134" s="77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77"/>
      <c r="ES134" s="77"/>
      <c r="ET134" s="77"/>
      <c r="EU134" s="77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77"/>
      <c r="FG134" s="77"/>
      <c r="FH134" s="77"/>
      <c r="FI134" s="77"/>
      <c r="FJ134" s="77"/>
      <c r="FK134" s="77"/>
    </row>
    <row r="135" spans="1:167" s="78" customFormat="1" x14ac:dyDescent="0.2">
      <c r="A135" s="97" t="s">
        <v>1907</v>
      </c>
      <c r="B135" s="97" t="s">
        <v>555</v>
      </c>
      <c r="C135" s="98" t="s">
        <v>1175</v>
      </c>
      <c r="D135" s="99" t="s">
        <v>17</v>
      </c>
      <c r="E135" s="99">
        <v>1</v>
      </c>
      <c r="F135" s="99">
        <v>0.3</v>
      </c>
      <c r="G135" s="100"/>
      <c r="H135" s="101"/>
      <c r="I135" s="123">
        <v>5294.83</v>
      </c>
      <c r="J135" s="102">
        <f t="shared" si="6"/>
        <v>5294.83</v>
      </c>
      <c r="K135" s="101">
        <f>BDI!$G$17</f>
        <v>0.11260000000000001</v>
      </c>
      <c r="L135" s="101"/>
      <c r="M135" s="101"/>
      <c r="N135" s="104">
        <f t="shared" si="7"/>
        <v>5891.03</v>
      </c>
      <c r="O135" s="103">
        <f t="shared" si="8"/>
        <v>1767.31</v>
      </c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  <c r="DC135" s="77"/>
      <c r="DD135" s="77"/>
      <c r="DE135" s="77"/>
      <c r="DF135" s="77"/>
      <c r="DG135" s="77"/>
      <c r="DH135" s="77"/>
      <c r="DI135" s="77"/>
      <c r="DJ135" s="77"/>
      <c r="DK135" s="77"/>
      <c r="DL135" s="77"/>
      <c r="DM135" s="77"/>
      <c r="DN135" s="77"/>
      <c r="DO135" s="77"/>
      <c r="DP135" s="77"/>
      <c r="DQ135" s="77"/>
      <c r="DR135" s="77"/>
      <c r="DS135" s="77"/>
      <c r="DT135" s="77"/>
      <c r="DU135" s="77"/>
      <c r="DV135" s="77"/>
      <c r="DW135" s="77"/>
      <c r="DX135" s="77"/>
      <c r="DY135" s="77"/>
      <c r="DZ135" s="77"/>
      <c r="EA135" s="77"/>
      <c r="EB135" s="77"/>
      <c r="EC135" s="77"/>
      <c r="ED135" s="77"/>
      <c r="EE135" s="77"/>
      <c r="EF135" s="77"/>
      <c r="EG135" s="77"/>
      <c r="EH135" s="77"/>
      <c r="EI135" s="77"/>
      <c r="EJ135" s="77"/>
      <c r="EK135" s="77"/>
      <c r="EL135" s="77"/>
      <c r="EM135" s="77"/>
      <c r="EN135" s="77"/>
      <c r="EO135" s="77"/>
      <c r="EP135" s="77"/>
      <c r="EQ135" s="77"/>
      <c r="ER135" s="77"/>
      <c r="ES135" s="77"/>
      <c r="ET135" s="77"/>
      <c r="EU135" s="77"/>
      <c r="EV135" s="77"/>
      <c r="EW135" s="77"/>
      <c r="EX135" s="77"/>
      <c r="EY135" s="77"/>
      <c r="EZ135" s="77"/>
      <c r="FA135" s="77"/>
      <c r="FB135" s="77"/>
      <c r="FC135" s="77"/>
      <c r="FD135" s="77"/>
      <c r="FE135" s="77"/>
      <c r="FF135" s="77"/>
      <c r="FG135" s="77"/>
      <c r="FH135" s="77"/>
      <c r="FI135" s="77"/>
      <c r="FJ135" s="77"/>
      <c r="FK135" s="77"/>
    </row>
    <row r="136" spans="1:167" s="78" customFormat="1" x14ac:dyDescent="0.2">
      <c r="A136" s="97" t="s">
        <v>1908</v>
      </c>
      <c r="B136" s="97" t="s">
        <v>556</v>
      </c>
      <c r="C136" s="98" t="s">
        <v>1176</v>
      </c>
      <c r="D136" s="99" t="s">
        <v>17</v>
      </c>
      <c r="E136" s="99">
        <v>20</v>
      </c>
      <c r="F136" s="99">
        <v>0.3</v>
      </c>
      <c r="G136" s="100"/>
      <c r="H136" s="101"/>
      <c r="I136" s="123">
        <v>142.5</v>
      </c>
      <c r="J136" s="102">
        <f t="shared" si="6"/>
        <v>2850</v>
      </c>
      <c r="K136" s="101">
        <f>BDI!$G$17</f>
        <v>0.11260000000000001</v>
      </c>
      <c r="L136" s="101"/>
      <c r="M136" s="101"/>
      <c r="N136" s="104">
        <f t="shared" si="7"/>
        <v>158.55000000000001</v>
      </c>
      <c r="O136" s="103">
        <f t="shared" si="8"/>
        <v>951.3</v>
      </c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  <c r="DH136" s="77"/>
      <c r="DI136" s="77"/>
      <c r="DJ136" s="77"/>
      <c r="DK136" s="77"/>
      <c r="DL136" s="77"/>
      <c r="DM136" s="77"/>
      <c r="DN136" s="77"/>
      <c r="DO136" s="77"/>
      <c r="DP136" s="77"/>
      <c r="DQ136" s="77"/>
      <c r="DR136" s="77"/>
      <c r="DS136" s="77"/>
      <c r="DT136" s="77"/>
      <c r="DU136" s="77"/>
      <c r="DV136" s="77"/>
      <c r="DW136" s="77"/>
      <c r="DX136" s="77"/>
      <c r="DY136" s="77"/>
      <c r="DZ136" s="77"/>
      <c r="EA136" s="77"/>
      <c r="EB136" s="77"/>
      <c r="EC136" s="77"/>
      <c r="ED136" s="77"/>
      <c r="EE136" s="77"/>
      <c r="EF136" s="77"/>
      <c r="EG136" s="77"/>
      <c r="EH136" s="77"/>
      <c r="EI136" s="77"/>
      <c r="EJ136" s="77"/>
      <c r="EK136" s="77"/>
      <c r="EL136" s="77"/>
      <c r="EM136" s="77"/>
      <c r="EN136" s="77"/>
      <c r="EO136" s="77"/>
      <c r="EP136" s="77"/>
      <c r="EQ136" s="77"/>
      <c r="ER136" s="77"/>
      <c r="ES136" s="77"/>
      <c r="ET136" s="77"/>
      <c r="EU136" s="77"/>
      <c r="EV136" s="77"/>
      <c r="EW136" s="77"/>
      <c r="EX136" s="77"/>
      <c r="EY136" s="77"/>
      <c r="EZ136" s="77"/>
      <c r="FA136" s="77"/>
      <c r="FB136" s="77"/>
      <c r="FC136" s="77"/>
      <c r="FD136" s="77"/>
      <c r="FE136" s="77"/>
      <c r="FF136" s="77"/>
      <c r="FG136" s="77"/>
      <c r="FH136" s="77"/>
      <c r="FI136" s="77"/>
      <c r="FJ136" s="77"/>
      <c r="FK136" s="77"/>
    </row>
    <row r="137" spans="1:167" s="78" customFormat="1" ht="25.5" x14ac:dyDescent="0.2">
      <c r="A137" s="97" t="s">
        <v>1909</v>
      </c>
      <c r="B137" s="97" t="s">
        <v>557</v>
      </c>
      <c r="C137" s="98" t="s">
        <v>1621</v>
      </c>
      <c r="D137" s="99" t="s">
        <v>17</v>
      </c>
      <c r="E137" s="99">
        <v>5</v>
      </c>
      <c r="F137" s="99">
        <v>0.3</v>
      </c>
      <c r="G137" s="100"/>
      <c r="H137" s="101"/>
      <c r="I137" s="123">
        <v>437.35</v>
      </c>
      <c r="J137" s="102">
        <f t="shared" si="6"/>
        <v>2186.75</v>
      </c>
      <c r="K137" s="101">
        <f>BDI!$G$17</f>
        <v>0.11260000000000001</v>
      </c>
      <c r="L137" s="101"/>
      <c r="M137" s="101"/>
      <c r="N137" s="104">
        <f t="shared" si="7"/>
        <v>486.6</v>
      </c>
      <c r="O137" s="103">
        <f t="shared" si="8"/>
        <v>729.9</v>
      </c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7"/>
      <c r="EB137" s="77"/>
      <c r="EC137" s="77"/>
      <c r="ED137" s="77"/>
      <c r="EE137" s="77"/>
      <c r="EF137" s="77"/>
      <c r="EG137" s="77"/>
      <c r="EH137" s="77"/>
      <c r="EI137" s="77"/>
      <c r="EJ137" s="77"/>
      <c r="EK137" s="77"/>
      <c r="EL137" s="77"/>
      <c r="EM137" s="77"/>
      <c r="EN137" s="77"/>
      <c r="EO137" s="77"/>
      <c r="EP137" s="77"/>
      <c r="EQ137" s="77"/>
      <c r="ER137" s="77"/>
      <c r="ES137" s="77"/>
      <c r="ET137" s="77"/>
      <c r="EU137" s="77"/>
      <c r="EV137" s="77"/>
      <c r="EW137" s="77"/>
      <c r="EX137" s="77"/>
      <c r="EY137" s="77"/>
      <c r="EZ137" s="77"/>
      <c r="FA137" s="77"/>
      <c r="FB137" s="77"/>
      <c r="FC137" s="77"/>
      <c r="FD137" s="77"/>
      <c r="FE137" s="77"/>
      <c r="FF137" s="77"/>
      <c r="FG137" s="77"/>
      <c r="FH137" s="77"/>
      <c r="FI137" s="77"/>
      <c r="FJ137" s="77"/>
      <c r="FK137" s="77"/>
    </row>
    <row r="138" spans="1:167" s="78" customFormat="1" x14ac:dyDescent="0.2">
      <c r="A138" s="97" t="s">
        <v>1910</v>
      </c>
      <c r="B138" s="97" t="s">
        <v>558</v>
      </c>
      <c r="C138" s="98" t="s">
        <v>1177</v>
      </c>
      <c r="D138" s="99" t="s">
        <v>17</v>
      </c>
      <c r="E138" s="99">
        <v>5</v>
      </c>
      <c r="F138" s="99">
        <v>0.3</v>
      </c>
      <c r="G138" s="100"/>
      <c r="H138" s="101"/>
      <c r="I138" s="123">
        <v>1178.96</v>
      </c>
      <c r="J138" s="102">
        <f t="shared" si="6"/>
        <v>5894.8</v>
      </c>
      <c r="K138" s="101">
        <f>BDI!$G$17</f>
        <v>0.11260000000000001</v>
      </c>
      <c r="L138" s="101"/>
      <c r="M138" s="101"/>
      <c r="N138" s="104">
        <f t="shared" si="7"/>
        <v>1311.71</v>
      </c>
      <c r="O138" s="103">
        <f t="shared" si="8"/>
        <v>1967.57</v>
      </c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  <c r="DH138" s="77"/>
      <c r="DI138" s="77"/>
      <c r="DJ138" s="77"/>
      <c r="DK138" s="77"/>
      <c r="DL138" s="77"/>
      <c r="DM138" s="77"/>
      <c r="DN138" s="77"/>
      <c r="DO138" s="77"/>
      <c r="DP138" s="77"/>
      <c r="DQ138" s="77"/>
      <c r="DR138" s="77"/>
      <c r="DS138" s="77"/>
      <c r="DT138" s="77"/>
      <c r="DU138" s="77"/>
      <c r="DV138" s="77"/>
      <c r="DW138" s="77"/>
      <c r="DX138" s="77"/>
      <c r="DY138" s="77"/>
      <c r="DZ138" s="77"/>
      <c r="EA138" s="77"/>
      <c r="EB138" s="77"/>
      <c r="EC138" s="77"/>
      <c r="ED138" s="77"/>
      <c r="EE138" s="77"/>
      <c r="EF138" s="77"/>
      <c r="EG138" s="77"/>
      <c r="EH138" s="77"/>
      <c r="EI138" s="77"/>
      <c r="EJ138" s="77"/>
      <c r="EK138" s="77"/>
      <c r="EL138" s="77"/>
      <c r="EM138" s="77"/>
      <c r="EN138" s="77"/>
      <c r="EO138" s="77"/>
      <c r="EP138" s="77"/>
      <c r="EQ138" s="77"/>
      <c r="ER138" s="77"/>
      <c r="ES138" s="77"/>
      <c r="ET138" s="77"/>
      <c r="EU138" s="77"/>
      <c r="EV138" s="77"/>
      <c r="EW138" s="77"/>
      <c r="EX138" s="77"/>
      <c r="EY138" s="77"/>
      <c r="EZ138" s="77"/>
      <c r="FA138" s="77"/>
      <c r="FB138" s="77"/>
      <c r="FC138" s="77"/>
      <c r="FD138" s="77"/>
      <c r="FE138" s="77"/>
      <c r="FF138" s="77"/>
      <c r="FG138" s="77"/>
      <c r="FH138" s="77"/>
      <c r="FI138" s="77"/>
      <c r="FJ138" s="77"/>
      <c r="FK138" s="77"/>
    </row>
    <row r="139" spans="1:167" s="78" customFormat="1" x14ac:dyDescent="0.2">
      <c r="A139" s="97" t="s">
        <v>1911</v>
      </c>
      <c r="B139" s="97" t="s">
        <v>559</v>
      </c>
      <c r="C139" s="98" t="s">
        <v>1178</v>
      </c>
      <c r="D139" s="99" t="s">
        <v>17</v>
      </c>
      <c r="E139" s="99">
        <v>15</v>
      </c>
      <c r="F139" s="99">
        <v>0.3</v>
      </c>
      <c r="G139" s="100"/>
      <c r="H139" s="101"/>
      <c r="I139" s="123">
        <v>1156.74</v>
      </c>
      <c r="J139" s="102">
        <f t="shared" si="6"/>
        <v>17351.099999999999</v>
      </c>
      <c r="K139" s="101">
        <f>BDI!$G$17</f>
        <v>0.11260000000000001</v>
      </c>
      <c r="L139" s="101"/>
      <c r="M139" s="101"/>
      <c r="N139" s="104">
        <f t="shared" si="7"/>
        <v>1286.99</v>
      </c>
      <c r="O139" s="103">
        <f t="shared" si="8"/>
        <v>5791.46</v>
      </c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  <c r="DC139" s="77"/>
      <c r="DD139" s="77"/>
      <c r="DE139" s="77"/>
      <c r="DF139" s="77"/>
      <c r="DG139" s="77"/>
      <c r="DH139" s="77"/>
      <c r="DI139" s="77"/>
      <c r="DJ139" s="77"/>
      <c r="DK139" s="77"/>
      <c r="DL139" s="77"/>
      <c r="DM139" s="77"/>
      <c r="DN139" s="77"/>
      <c r="DO139" s="77"/>
      <c r="DP139" s="77"/>
      <c r="DQ139" s="77"/>
      <c r="DR139" s="77"/>
      <c r="DS139" s="77"/>
      <c r="DT139" s="77"/>
      <c r="DU139" s="77"/>
      <c r="DV139" s="77"/>
      <c r="DW139" s="77"/>
      <c r="DX139" s="77"/>
      <c r="DY139" s="77"/>
      <c r="DZ139" s="77"/>
      <c r="EA139" s="77"/>
      <c r="EB139" s="77"/>
      <c r="EC139" s="77"/>
      <c r="ED139" s="77"/>
      <c r="EE139" s="77"/>
      <c r="EF139" s="77"/>
      <c r="EG139" s="77"/>
      <c r="EH139" s="77"/>
      <c r="EI139" s="77"/>
      <c r="EJ139" s="77"/>
      <c r="EK139" s="77"/>
      <c r="EL139" s="77"/>
      <c r="EM139" s="77"/>
      <c r="EN139" s="77"/>
      <c r="EO139" s="77"/>
      <c r="EP139" s="77"/>
      <c r="EQ139" s="77"/>
      <c r="ER139" s="77"/>
      <c r="ES139" s="77"/>
      <c r="ET139" s="77"/>
      <c r="EU139" s="77"/>
      <c r="EV139" s="77"/>
      <c r="EW139" s="77"/>
      <c r="EX139" s="77"/>
      <c r="EY139" s="77"/>
      <c r="EZ139" s="77"/>
      <c r="FA139" s="77"/>
      <c r="FB139" s="77"/>
      <c r="FC139" s="77"/>
      <c r="FD139" s="77"/>
      <c r="FE139" s="77"/>
      <c r="FF139" s="77"/>
      <c r="FG139" s="77"/>
      <c r="FH139" s="77"/>
      <c r="FI139" s="77"/>
      <c r="FJ139" s="77"/>
      <c r="FK139" s="77"/>
    </row>
    <row r="140" spans="1:167" s="78" customFormat="1" x14ac:dyDescent="0.2">
      <c r="A140" s="97" t="s">
        <v>1912</v>
      </c>
      <c r="B140" s="97" t="s">
        <v>560</v>
      </c>
      <c r="C140" s="98" t="s">
        <v>1179</v>
      </c>
      <c r="D140" s="99" t="s">
        <v>17</v>
      </c>
      <c r="E140" s="99">
        <v>9</v>
      </c>
      <c r="F140" s="99">
        <v>0.3</v>
      </c>
      <c r="G140" s="100"/>
      <c r="H140" s="101"/>
      <c r="I140" s="123">
        <v>646.22</v>
      </c>
      <c r="J140" s="102">
        <f t="shared" si="6"/>
        <v>5815.98</v>
      </c>
      <c r="K140" s="101">
        <f>BDI!$G$17</f>
        <v>0.11260000000000001</v>
      </c>
      <c r="L140" s="101"/>
      <c r="M140" s="101"/>
      <c r="N140" s="104">
        <f t="shared" si="7"/>
        <v>718.98</v>
      </c>
      <c r="O140" s="103">
        <f t="shared" si="8"/>
        <v>1941.25</v>
      </c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7"/>
      <c r="EB140" s="77"/>
      <c r="EC140" s="77"/>
      <c r="ED140" s="77"/>
      <c r="EE140" s="77"/>
      <c r="EF140" s="77"/>
      <c r="EG140" s="77"/>
      <c r="EH140" s="77"/>
      <c r="EI140" s="77"/>
      <c r="EJ140" s="77"/>
      <c r="EK140" s="77"/>
      <c r="EL140" s="77"/>
      <c r="EM140" s="77"/>
      <c r="EN140" s="77"/>
      <c r="EO140" s="77"/>
      <c r="EP140" s="77"/>
      <c r="EQ140" s="77"/>
      <c r="ER140" s="77"/>
      <c r="ES140" s="77"/>
      <c r="ET140" s="77"/>
      <c r="EU140" s="77"/>
      <c r="EV140" s="77"/>
      <c r="EW140" s="77"/>
      <c r="EX140" s="77"/>
      <c r="EY140" s="77"/>
      <c r="EZ140" s="77"/>
      <c r="FA140" s="77"/>
      <c r="FB140" s="77"/>
      <c r="FC140" s="77"/>
      <c r="FD140" s="77"/>
      <c r="FE140" s="77"/>
      <c r="FF140" s="77"/>
      <c r="FG140" s="77"/>
      <c r="FH140" s="77"/>
      <c r="FI140" s="77"/>
      <c r="FJ140" s="77"/>
      <c r="FK140" s="77"/>
    </row>
    <row r="141" spans="1:167" s="78" customFormat="1" x14ac:dyDescent="0.2">
      <c r="A141" s="97" t="s">
        <v>1913</v>
      </c>
      <c r="B141" s="97" t="s">
        <v>561</v>
      </c>
      <c r="C141" s="98" t="s">
        <v>1180</v>
      </c>
      <c r="D141" s="99" t="s">
        <v>17</v>
      </c>
      <c r="E141" s="99">
        <v>9</v>
      </c>
      <c r="F141" s="99">
        <v>0.3</v>
      </c>
      <c r="G141" s="100"/>
      <c r="H141" s="101"/>
      <c r="I141" s="123">
        <v>738.41</v>
      </c>
      <c r="J141" s="102">
        <f t="shared" si="6"/>
        <v>6645.69</v>
      </c>
      <c r="K141" s="101">
        <f>BDI!$G$17</f>
        <v>0.11260000000000001</v>
      </c>
      <c r="L141" s="101"/>
      <c r="M141" s="101"/>
      <c r="N141" s="104">
        <f t="shared" si="7"/>
        <v>821.55</v>
      </c>
      <c r="O141" s="103">
        <f t="shared" si="8"/>
        <v>2218.19</v>
      </c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7"/>
      <c r="DN141" s="77"/>
      <c r="DO141" s="77"/>
      <c r="DP141" s="77"/>
      <c r="DQ141" s="77"/>
      <c r="DR141" s="77"/>
      <c r="DS141" s="77"/>
      <c r="DT141" s="77"/>
      <c r="DU141" s="77"/>
      <c r="DV141" s="77"/>
      <c r="DW141" s="77"/>
      <c r="DX141" s="77"/>
      <c r="DY141" s="77"/>
      <c r="DZ141" s="77"/>
      <c r="EA141" s="77"/>
      <c r="EB141" s="77"/>
      <c r="EC141" s="77"/>
      <c r="ED141" s="77"/>
      <c r="EE141" s="77"/>
      <c r="EF141" s="77"/>
      <c r="EG141" s="77"/>
      <c r="EH141" s="77"/>
      <c r="EI141" s="77"/>
      <c r="EJ141" s="77"/>
      <c r="EK141" s="77"/>
      <c r="EL141" s="77"/>
      <c r="EM141" s="77"/>
      <c r="EN141" s="77"/>
      <c r="EO141" s="77"/>
      <c r="EP141" s="77"/>
      <c r="EQ141" s="77"/>
      <c r="ER141" s="77"/>
      <c r="ES141" s="77"/>
      <c r="ET141" s="77"/>
      <c r="EU141" s="77"/>
      <c r="EV141" s="77"/>
      <c r="EW141" s="77"/>
      <c r="EX141" s="77"/>
      <c r="EY141" s="77"/>
      <c r="EZ141" s="77"/>
      <c r="FA141" s="77"/>
      <c r="FB141" s="77"/>
      <c r="FC141" s="77"/>
      <c r="FD141" s="77"/>
      <c r="FE141" s="77"/>
      <c r="FF141" s="77"/>
      <c r="FG141" s="77"/>
      <c r="FH141" s="77"/>
      <c r="FI141" s="77"/>
      <c r="FJ141" s="77"/>
      <c r="FK141" s="77"/>
    </row>
    <row r="142" spans="1:167" s="78" customFormat="1" x14ac:dyDescent="0.2">
      <c r="A142" s="97" t="s">
        <v>1914</v>
      </c>
      <c r="B142" s="97" t="s">
        <v>562</v>
      </c>
      <c r="C142" s="98" t="s">
        <v>1181</v>
      </c>
      <c r="D142" s="99" t="s">
        <v>17</v>
      </c>
      <c r="E142" s="99">
        <v>18</v>
      </c>
      <c r="F142" s="99">
        <v>0.3</v>
      </c>
      <c r="G142" s="100"/>
      <c r="H142" s="101"/>
      <c r="I142" s="123">
        <v>3579.47</v>
      </c>
      <c r="J142" s="102">
        <f t="shared" si="6"/>
        <v>64430.46</v>
      </c>
      <c r="K142" s="101">
        <f>BDI!$G$17</f>
        <v>0.11260000000000001</v>
      </c>
      <c r="L142" s="101"/>
      <c r="M142" s="101"/>
      <c r="N142" s="104">
        <f t="shared" si="7"/>
        <v>3982.52</v>
      </c>
      <c r="O142" s="103">
        <f t="shared" si="8"/>
        <v>21505.61</v>
      </c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7"/>
      <c r="EB142" s="77"/>
      <c r="EC142" s="77"/>
      <c r="ED142" s="77"/>
      <c r="EE142" s="77"/>
      <c r="EF142" s="77"/>
      <c r="EG142" s="77"/>
      <c r="EH142" s="77"/>
      <c r="EI142" s="77"/>
      <c r="EJ142" s="77"/>
      <c r="EK142" s="77"/>
      <c r="EL142" s="77"/>
      <c r="EM142" s="77"/>
      <c r="EN142" s="77"/>
      <c r="EO142" s="77"/>
      <c r="EP142" s="77"/>
      <c r="EQ142" s="77"/>
      <c r="ER142" s="77"/>
      <c r="ES142" s="77"/>
      <c r="ET142" s="77"/>
      <c r="EU142" s="77"/>
      <c r="EV142" s="77"/>
      <c r="EW142" s="77"/>
      <c r="EX142" s="77"/>
      <c r="EY142" s="77"/>
      <c r="EZ142" s="77"/>
      <c r="FA142" s="77"/>
      <c r="FB142" s="77"/>
      <c r="FC142" s="77"/>
      <c r="FD142" s="77"/>
      <c r="FE142" s="77"/>
      <c r="FF142" s="77"/>
      <c r="FG142" s="77"/>
      <c r="FH142" s="77"/>
      <c r="FI142" s="77"/>
      <c r="FJ142" s="77"/>
      <c r="FK142" s="77"/>
    </row>
    <row r="143" spans="1:167" s="78" customFormat="1" x14ac:dyDescent="0.2">
      <c r="A143" s="97" t="s">
        <v>1915</v>
      </c>
      <c r="B143" s="97" t="s">
        <v>563</v>
      </c>
      <c r="C143" s="98" t="s">
        <v>1182</v>
      </c>
      <c r="D143" s="99" t="s">
        <v>17</v>
      </c>
      <c r="E143" s="99">
        <v>9</v>
      </c>
      <c r="F143" s="99">
        <v>0.3</v>
      </c>
      <c r="G143" s="100"/>
      <c r="H143" s="101"/>
      <c r="I143" s="123">
        <v>2879.2</v>
      </c>
      <c r="J143" s="102">
        <f t="shared" si="6"/>
        <v>25912.799999999999</v>
      </c>
      <c r="K143" s="101">
        <f>BDI!$G$17</f>
        <v>0.11260000000000001</v>
      </c>
      <c r="L143" s="101"/>
      <c r="M143" s="101"/>
      <c r="N143" s="104">
        <f t="shared" si="7"/>
        <v>3203.4</v>
      </c>
      <c r="O143" s="103">
        <f t="shared" si="8"/>
        <v>8649.18</v>
      </c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7"/>
      <c r="EB143" s="77"/>
      <c r="EC143" s="77"/>
      <c r="ED143" s="77"/>
      <c r="EE143" s="77"/>
      <c r="EF143" s="77"/>
      <c r="EG143" s="77"/>
      <c r="EH143" s="77"/>
      <c r="EI143" s="77"/>
      <c r="EJ143" s="77"/>
      <c r="EK143" s="77"/>
      <c r="EL143" s="77"/>
      <c r="EM143" s="77"/>
      <c r="EN143" s="77"/>
      <c r="EO143" s="77"/>
      <c r="EP143" s="77"/>
      <c r="EQ143" s="77"/>
      <c r="ER143" s="77"/>
      <c r="ES143" s="77"/>
      <c r="ET143" s="77"/>
      <c r="EU143" s="77"/>
      <c r="EV143" s="77"/>
      <c r="EW143" s="77"/>
      <c r="EX143" s="77"/>
      <c r="EY143" s="77"/>
      <c r="EZ143" s="77"/>
      <c r="FA143" s="77"/>
      <c r="FB143" s="77"/>
      <c r="FC143" s="77"/>
      <c r="FD143" s="77"/>
      <c r="FE143" s="77"/>
      <c r="FF143" s="77"/>
      <c r="FG143" s="77"/>
      <c r="FH143" s="77"/>
      <c r="FI143" s="77"/>
      <c r="FJ143" s="77"/>
      <c r="FK143" s="77"/>
    </row>
    <row r="144" spans="1:167" s="78" customFormat="1" x14ac:dyDescent="0.2">
      <c r="A144" s="97" t="s">
        <v>1916</v>
      </c>
      <c r="B144" s="97" t="s">
        <v>564</v>
      </c>
      <c r="C144" s="98" t="s">
        <v>1183</v>
      </c>
      <c r="D144" s="99" t="s">
        <v>17</v>
      </c>
      <c r="E144" s="99">
        <v>36</v>
      </c>
      <c r="F144" s="99">
        <v>0.3</v>
      </c>
      <c r="G144" s="100"/>
      <c r="H144" s="101"/>
      <c r="I144" s="123">
        <v>4782.9799999999996</v>
      </c>
      <c r="J144" s="102">
        <f t="shared" si="6"/>
        <v>172187.28</v>
      </c>
      <c r="K144" s="101">
        <f>BDI!$G$17</f>
        <v>0.11260000000000001</v>
      </c>
      <c r="L144" s="101"/>
      <c r="M144" s="101"/>
      <c r="N144" s="104">
        <f t="shared" si="7"/>
        <v>5321.54</v>
      </c>
      <c r="O144" s="103">
        <f t="shared" si="8"/>
        <v>57472.63</v>
      </c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7"/>
      <c r="EA144" s="77"/>
      <c r="EB144" s="77"/>
      <c r="EC144" s="77"/>
      <c r="ED144" s="77"/>
      <c r="EE144" s="77"/>
      <c r="EF144" s="77"/>
      <c r="EG144" s="77"/>
      <c r="EH144" s="77"/>
      <c r="EI144" s="77"/>
      <c r="EJ144" s="77"/>
      <c r="EK144" s="77"/>
      <c r="EL144" s="77"/>
      <c r="EM144" s="77"/>
      <c r="EN144" s="77"/>
      <c r="EO144" s="77"/>
      <c r="EP144" s="77"/>
      <c r="EQ144" s="77"/>
      <c r="ER144" s="77"/>
      <c r="ES144" s="77"/>
      <c r="ET144" s="77"/>
      <c r="EU144" s="77"/>
      <c r="EV144" s="77"/>
      <c r="EW144" s="77"/>
      <c r="EX144" s="77"/>
      <c r="EY144" s="77"/>
      <c r="EZ144" s="77"/>
      <c r="FA144" s="77"/>
      <c r="FB144" s="77"/>
      <c r="FC144" s="77"/>
      <c r="FD144" s="77"/>
      <c r="FE144" s="77"/>
      <c r="FF144" s="77"/>
      <c r="FG144" s="77"/>
      <c r="FH144" s="77"/>
      <c r="FI144" s="77"/>
      <c r="FJ144" s="77"/>
      <c r="FK144" s="77"/>
    </row>
    <row r="145" spans="1:167" s="78" customFormat="1" x14ac:dyDescent="0.2">
      <c r="A145" s="97" t="s">
        <v>1917</v>
      </c>
      <c r="B145" s="97" t="s">
        <v>565</v>
      </c>
      <c r="C145" s="98" t="s">
        <v>1184</v>
      </c>
      <c r="D145" s="99" t="s">
        <v>17</v>
      </c>
      <c r="E145" s="99">
        <v>12</v>
      </c>
      <c r="F145" s="99">
        <v>0.3</v>
      </c>
      <c r="G145" s="100"/>
      <c r="H145" s="101"/>
      <c r="I145" s="123">
        <v>467.53</v>
      </c>
      <c r="J145" s="102">
        <f t="shared" si="6"/>
        <v>5610.36</v>
      </c>
      <c r="K145" s="101">
        <f>BDI!$G$17</f>
        <v>0.11260000000000001</v>
      </c>
      <c r="L145" s="101"/>
      <c r="M145" s="101"/>
      <c r="N145" s="104">
        <f t="shared" si="7"/>
        <v>520.16999999999996</v>
      </c>
      <c r="O145" s="103">
        <f t="shared" si="8"/>
        <v>1872.61</v>
      </c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  <c r="DH145" s="77"/>
      <c r="DI145" s="77"/>
      <c r="DJ145" s="77"/>
      <c r="DK145" s="77"/>
      <c r="DL145" s="77"/>
      <c r="DM145" s="77"/>
      <c r="DN145" s="77"/>
      <c r="DO145" s="77"/>
      <c r="DP145" s="77"/>
      <c r="DQ145" s="77"/>
      <c r="DR145" s="77"/>
      <c r="DS145" s="77"/>
      <c r="DT145" s="77"/>
      <c r="DU145" s="77"/>
      <c r="DV145" s="77"/>
      <c r="DW145" s="77"/>
      <c r="DX145" s="77"/>
      <c r="DY145" s="77"/>
      <c r="DZ145" s="77"/>
      <c r="EA145" s="77"/>
      <c r="EB145" s="77"/>
      <c r="EC145" s="77"/>
      <c r="ED145" s="77"/>
      <c r="EE145" s="77"/>
      <c r="EF145" s="77"/>
      <c r="EG145" s="77"/>
      <c r="EH145" s="77"/>
      <c r="EI145" s="77"/>
      <c r="EJ145" s="77"/>
      <c r="EK145" s="77"/>
      <c r="EL145" s="77"/>
      <c r="EM145" s="77"/>
      <c r="EN145" s="77"/>
      <c r="EO145" s="77"/>
      <c r="EP145" s="77"/>
      <c r="EQ145" s="77"/>
      <c r="ER145" s="77"/>
      <c r="ES145" s="77"/>
      <c r="ET145" s="77"/>
      <c r="EU145" s="77"/>
      <c r="EV145" s="77"/>
      <c r="EW145" s="77"/>
      <c r="EX145" s="77"/>
      <c r="EY145" s="77"/>
      <c r="EZ145" s="77"/>
      <c r="FA145" s="77"/>
      <c r="FB145" s="77"/>
      <c r="FC145" s="77"/>
      <c r="FD145" s="77"/>
      <c r="FE145" s="77"/>
      <c r="FF145" s="77"/>
      <c r="FG145" s="77"/>
      <c r="FH145" s="77"/>
      <c r="FI145" s="77"/>
      <c r="FJ145" s="77"/>
      <c r="FK145" s="77"/>
    </row>
    <row r="146" spans="1:167" s="78" customFormat="1" x14ac:dyDescent="0.2">
      <c r="A146" s="97" t="s">
        <v>1918</v>
      </c>
      <c r="B146" s="97" t="s">
        <v>566</v>
      </c>
      <c r="C146" s="98" t="s">
        <v>1185</v>
      </c>
      <c r="D146" s="99" t="s">
        <v>17</v>
      </c>
      <c r="E146" s="99">
        <v>18</v>
      </c>
      <c r="F146" s="99">
        <v>0.3</v>
      </c>
      <c r="G146" s="100"/>
      <c r="H146" s="101"/>
      <c r="I146" s="123">
        <v>280.12</v>
      </c>
      <c r="J146" s="102">
        <f t="shared" si="6"/>
        <v>5042.16</v>
      </c>
      <c r="K146" s="101">
        <f>BDI!$G$17</f>
        <v>0.11260000000000001</v>
      </c>
      <c r="L146" s="101"/>
      <c r="M146" s="101"/>
      <c r="N146" s="104">
        <f t="shared" si="7"/>
        <v>311.66000000000003</v>
      </c>
      <c r="O146" s="103">
        <f t="shared" si="8"/>
        <v>1682.96</v>
      </c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7"/>
      <c r="EB146" s="77"/>
      <c r="EC146" s="77"/>
      <c r="ED146" s="77"/>
      <c r="EE146" s="77"/>
      <c r="EF146" s="77"/>
      <c r="EG146" s="77"/>
      <c r="EH146" s="77"/>
      <c r="EI146" s="77"/>
      <c r="EJ146" s="77"/>
      <c r="EK146" s="77"/>
      <c r="EL146" s="77"/>
      <c r="EM146" s="77"/>
      <c r="EN146" s="77"/>
      <c r="EO146" s="77"/>
      <c r="EP146" s="77"/>
      <c r="EQ146" s="77"/>
      <c r="ER146" s="77"/>
      <c r="ES146" s="77"/>
      <c r="ET146" s="77"/>
      <c r="EU146" s="77"/>
      <c r="EV146" s="77"/>
      <c r="EW146" s="77"/>
      <c r="EX146" s="77"/>
      <c r="EY146" s="77"/>
      <c r="EZ146" s="77"/>
      <c r="FA146" s="77"/>
      <c r="FB146" s="77"/>
      <c r="FC146" s="77"/>
      <c r="FD146" s="77"/>
      <c r="FE146" s="77"/>
      <c r="FF146" s="77"/>
      <c r="FG146" s="77"/>
      <c r="FH146" s="77"/>
      <c r="FI146" s="77"/>
      <c r="FJ146" s="77"/>
      <c r="FK146" s="77"/>
    </row>
    <row r="147" spans="1:167" s="78" customFormat="1" ht="25.5" x14ac:dyDescent="0.2">
      <c r="A147" s="97" t="s">
        <v>1919</v>
      </c>
      <c r="B147" s="97" t="s">
        <v>567</v>
      </c>
      <c r="C147" s="98" t="s">
        <v>1186</v>
      </c>
      <c r="D147" s="99" t="s">
        <v>17</v>
      </c>
      <c r="E147" s="99">
        <v>15</v>
      </c>
      <c r="F147" s="99">
        <v>0.3</v>
      </c>
      <c r="G147" s="100"/>
      <c r="H147" s="101"/>
      <c r="I147" s="123">
        <v>577.53</v>
      </c>
      <c r="J147" s="102">
        <f t="shared" si="6"/>
        <v>8662.9500000000007</v>
      </c>
      <c r="K147" s="101">
        <f>BDI!$G$17</f>
        <v>0.11260000000000001</v>
      </c>
      <c r="L147" s="101"/>
      <c r="M147" s="101"/>
      <c r="N147" s="104">
        <f t="shared" si="7"/>
        <v>642.55999999999995</v>
      </c>
      <c r="O147" s="103">
        <f t="shared" si="8"/>
        <v>2891.52</v>
      </c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7"/>
      <c r="EB147" s="77"/>
      <c r="EC147" s="77"/>
      <c r="ED147" s="77"/>
      <c r="EE147" s="77"/>
      <c r="EF147" s="77"/>
      <c r="EG147" s="77"/>
      <c r="EH147" s="77"/>
      <c r="EI147" s="77"/>
      <c r="EJ147" s="77"/>
      <c r="EK147" s="77"/>
      <c r="EL147" s="77"/>
      <c r="EM147" s="77"/>
      <c r="EN147" s="77"/>
      <c r="EO147" s="77"/>
      <c r="EP147" s="77"/>
      <c r="EQ147" s="77"/>
      <c r="ER147" s="77"/>
      <c r="ES147" s="77"/>
      <c r="ET147" s="77"/>
      <c r="EU147" s="77"/>
      <c r="EV147" s="77"/>
      <c r="EW147" s="77"/>
      <c r="EX147" s="77"/>
      <c r="EY147" s="77"/>
      <c r="EZ147" s="77"/>
      <c r="FA147" s="77"/>
      <c r="FB147" s="77"/>
      <c r="FC147" s="77"/>
      <c r="FD147" s="77"/>
      <c r="FE147" s="77"/>
      <c r="FF147" s="77"/>
      <c r="FG147" s="77"/>
      <c r="FH147" s="77"/>
      <c r="FI147" s="77"/>
      <c r="FJ147" s="77"/>
      <c r="FK147" s="77"/>
    </row>
    <row r="148" spans="1:167" s="78" customFormat="1" ht="25.5" x14ac:dyDescent="0.2">
      <c r="A148" s="97" t="s">
        <v>1920</v>
      </c>
      <c r="B148" s="97" t="s">
        <v>568</v>
      </c>
      <c r="C148" s="98" t="s">
        <v>1187</v>
      </c>
      <c r="D148" s="99" t="s">
        <v>17</v>
      </c>
      <c r="E148" s="99">
        <v>15</v>
      </c>
      <c r="F148" s="99">
        <v>0.3</v>
      </c>
      <c r="G148" s="100"/>
      <c r="H148" s="101"/>
      <c r="I148" s="123">
        <v>590.74</v>
      </c>
      <c r="J148" s="102">
        <f t="shared" si="6"/>
        <v>8861.1</v>
      </c>
      <c r="K148" s="101">
        <f>BDI!$G$17</f>
        <v>0.11260000000000001</v>
      </c>
      <c r="L148" s="101"/>
      <c r="M148" s="101"/>
      <c r="N148" s="104">
        <f t="shared" si="7"/>
        <v>657.26</v>
      </c>
      <c r="O148" s="103">
        <f t="shared" si="8"/>
        <v>2957.67</v>
      </c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  <c r="DT148" s="77"/>
      <c r="DU148" s="77"/>
      <c r="DV148" s="77"/>
      <c r="DW148" s="77"/>
      <c r="DX148" s="77"/>
      <c r="DY148" s="77"/>
      <c r="DZ148" s="77"/>
      <c r="EA148" s="77"/>
      <c r="EB148" s="77"/>
      <c r="EC148" s="77"/>
      <c r="ED148" s="77"/>
      <c r="EE148" s="77"/>
      <c r="EF148" s="77"/>
      <c r="EG148" s="77"/>
      <c r="EH148" s="77"/>
      <c r="EI148" s="77"/>
      <c r="EJ148" s="77"/>
      <c r="EK148" s="77"/>
      <c r="EL148" s="77"/>
      <c r="EM148" s="77"/>
      <c r="EN148" s="77"/>
      <c r="EO148" s="77"/>
      <c r="EP148" s="77"/>
      <c r="EQ148" s="77"/>
      <c r="ER148" s="77"/>
      <c r="ES148" s="77"/>
      <c r="ET148" s="77"/>
      <c r="EU148" s="77"/>
      <c r="EV148" s="77"/>
      <c r="EW148" s="77"/>
      <c r="EX148" s="77"/>
      <c r="EY148" s="77"/>
      <c r="EZ148" s="77"/>
      <c r="FA148" s="77"/>
      <c r="FB148" s="77"/>
      <c r="FC148" s="77"/>
      <c r="FD148" s="77"/>
      <c r="FE148" s="77"/>
      <c r="FF148" s="77"/>
      <c r="FG148" s="77"/>
      <c r="FH148" s="77"/>
      <c r="FI148" s="77"/>
      <c r="FJ148" s="77"/>
      <c r="FK148" s="77"/>
    </row>
    <row r="149" spans="1:167" s="78" customFormat="1" x14ac:dyDescent="0.2">
      <c r="A149" s="97" t="s">
        <v>1921</v>
      </c>
      <c r="B149" s="97" t="s">
        <v>569</v>
      </c>
      <c r="C149" s="98" t="s">
        <v>1188</v>
      </c>
      <c r="D149" s="99" t="s">
        <v>17</v>
      </c>
      <c r="E149" s="99">
        <v>15</v>
      </c>
      <c r="F149" s="99">
        <v>0.3</v>
      </c>
      <c r="G149" s="100"/>
      <c r="H149" s="101"/>
      <c r="I149" s="123">
        <v>228.82</v>
      </c>
      <c r="J149" s="102">
        <f t="shared" si="6"/>
        <v>3432.3</v>
      </c>
      <c r="K149" s="101">
        <f>BDI!$G$17</f>
        <v>0.11260000000000001</v>
      </c>
      <c r="L149" s="101"/>
      <c r="M149" s="101"/>
      <c r="N149" s="104">
        <f t="shared" si="7"/>
        <v>254.59</v>
      </c>
      <c r="O149" s="103">
        <f t="shared" si="8"/>
        <v>1145.6600000000001</v>
      </c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  <c r="DH149" s="77"/>
      <c r="DI149" s="77"/>
      <c r="DJ149" s="77"/>
      <c r="DK149" s="77"/>
      <c r="DL149" s="77"/>
      <c r="DM149" s="77"/>
      <c r="DN149" s="77"/>
      <c r="DO149" s="77"/>
      <c r="DP149" s="77"/>
      <c r="DQ149" s="77"/>
      <c r="DR149" s="77"/>
      <c r="DS149" s="77"/>
      <c r="DT149" s="77"/>
      <c r="DU149" s="77"/>
      <c r="DV149" s="77"/>
      <c r="DW149" s="77"/>
      <c r="DX149" s="77"/>
      <c r="DY149" s="77"/>
      <c r="DZ149" s="77"/>
      <c r="EA149" s="77"/>
      <c r="EB149" s="77"/>
      <c r="EC149" s="77"/>
      <c r="ED149" s="77"/>
      <c r="EE149" s="77"/>
      <c r="EF149" s="77"/>
      <c r="EG149" s="77"/>
      <c r="EH149" s="77"/>
      <c r="EI149" s="77"/>
      <c r="EJ149" s="77"/>
      <c r="EK149" s="77"/>
      <c r="EL149" s="77"/>
      <c r="EM149" s="77"/>
      <c r="EN149" s="77"/>
      <c r="EO149" s="77"/>
      <c r="EP149" s="77"/>
      <c r="EQ149" s="77"/>
      <c r="ER149" s="77"/>
      <c r="ES149" s="77"/>
      <c r="ET149" s="77"/>
      <c r="EU149" s="77"/>
      <c r="EV149" s="77"/>
      <c r="EW149" s="77"/>
      <c r="EX149" s="77"/>
      <c r="EY149" s="77"/>
      <c r="EZ149" s="77"/>
      <c r="FA149" s="77"/>
      <c r="FB149" s="77"/>
      <c r="FC149" s="77"/>
      <c r="FD149" s="77"/>
      <c r="FE149" s="77"/>
      <c r="FF149" s="77"/>
      <c r="FG149" s="77"/>
      <c r="FH149" s="77"/>
      <c r="FI149" s="77"/>
      <c r="FJ149" s="77"/>
      <c r="FK149" s="77"/>
    </row>
    <row r="150" spans="1:167" s="78" customFormat="1" x14ac:dyDescent="0.2">
      <c r="A150" s="97" t="s">
        <v>1922</v>
      </c>
      <c r="B150" s="97" t="s">
        <v>570</v>
      </c>
      <c r="C150" s="98" t="s">
        <v>1189</v>
      </c>
      <c r="D150" s="99" t="s">
        <v>17</v>
      </c>
      <c r="E150" s="99">
        <v>15</v>
      </c>
      <c r="F150" s="99">
        <v>0.3</v>
      </c>
      <c r="G150" s="100"/>
      <c r="H150" s="101"/>
      <c r="I150" s="123">
        <v>1181.6400000000001</v>
      </c>
      <c r="J150" s="102">
        <f t="shared" si="6"/>
        <v>17724.599999999999</v>
      </c>
      <c r="K150" s="101">
        <f>BDI!$G$17</f>
        <v>0.11260000000000001</v>
      </c>
      <c r="L150" s="101"/>
      <c r="M150" s="101"/>
      <c r="N150" s="104">
        <f t="shared" si="7"/>
        <v>1314.69</v>
      </c>
      <c r="O150" s="103">
        <f t="shared" si="8"/>
        <v>5916.11</v>
      </c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77"/>
      <c r="DF150" s="77"/>
      <c r="DG150" s="77"/>
      <c r="DH150" s="77"/>
      <c r="DI150" s="77"/>
      <c r="DJ150" s="77"/>
      <c r="DK150" s="77"/>
      <c r="DL150" s="77"/>
      <c r="DM150" s="77"/>
      <c r="DN150" s="77"/>
      <c r="DO150" s="77"/>
      <c r="DP150" s="77"/>
      <c r="DQ150" s="77"/>
      <c r="DR150" s="77"/>
      <c r="DS150" s="77"/>
      <c r="DT150" s="77"/>
      <c r="DU150" s="77"/>
      <c r="DV150" s="77"/>
      <c r="DW150" s="77"/>
      <c r="DX150" s="77"/>
      <c r="DY150" s="77"/>
      <c r="DZ150" s="77"/>
      <c r="EA150" s="77"/>
      <c r="EB150" s="77"/>
      <c r="EC150" s="77"/>
      <c r="ED150" s="77"/>
      <c r="EE150" s="77"/>
      <c r="EF150" s="77"/>
      <c r="EG150" s="77"/>
      <c r="EH150" s="77"/>
      <c r="EI150" s="77"/>
      <c r="EJ150" s="77"/>
      <c r="EK150" s="77"/>
      <c r="EL150" s="77"/>
      <c r="EM150" s="77"/>
      <c r="EN150" s="77"/>
      <c r="EO150" s="77"/>
      <c r="EP150" s="77"/>
      <c r="EQ150" s="77"/>
      <c r="ER150" s="77"/>
      <c r="ES150" s="77"/>
      <c r="ET150" s="77"/>
      <c r="EU150" s="77"/>
      <c r="EV150" s="77"/>
      <c r="EW150" s="77"/>
      <c r="EX150" s="77"/>
      <c r="EY150" s="77"/>
      <c r="EZ150" s="77"/>
      <c r="FA150" s="77"/>
      <c r="FB150" s="77"/>
      <c r="FC150" s="77"/>
      <c r="FD150" s="77"/>
      <c r="FE150" s="77"/>
      <c r="FF150" s="77"/>
      <c r="FG150" s="77"/>
      <c r="FH150" s="77"/>
      <c r="FI150" s="77"/>
      <c r="FJ150" s="77"/>
      <c r="FK150" s="77"/>
    </row>
    <row r="151" spans="1:167" s="78" customFormat="1" x14ac:dyDescent="0.2">
      <c r="A151" s="97" t="s">
        <v>1923</v>
      </c>
      <c r="B151" s="97" t="s">
        <v>571</v>
      </c>
      <c r="C151" s="98" t="s">
        <v>1190</v>
      </c>
      <c r="D151" s="99" t="s">
        <v>17</v>
      </c>
      <c r="E151" s="99">
        <v>15</v>
      </c>
      <c r="F151" s="99">
        <v>0.3</v>
      </c>
      <c r="G151" s="100"/>
      <c r="H151" s="101"/>
      <c r="I151" s="123">
        <v>1199.1600000000001</v>
      </c>
      <c r="J151" s="102">
        <f t="shared" si="6"/>
        <v>17987.400000000001</v>
      </c>
      <c r="K151" s="101">
        <f>BDI!$G$17</f>
        <v>0.11260000000000001</v>
      </c>
      <c r="L151" s="101"/>
      <c r="M151" s="101"/>
      <c r="N151" s="104">
        <f t="shared" si="7"/>
        <v>1334.19</v>
      </c>
      <c r="O151" s="103">
        <f t="shared" si="8"/>
        <v>6003.86</v>
      </c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7"/>
      <c r="DE151" s="77"/>
      <c r="DF151" s="77"/>
      <c r="DG151" s="77"/>
      <c r="DH151" s="77"/>
      <c r="DI151" s="77"/>
      <c r="DJ151" s="77"/>
      <c r="DK151" s="77"/>
      <c r="DL151" s="77"/>
      <c r="DM151" s="77"/>
      <c r="DN151" s="77"/>
      <c r="DO151" s="77"/>
      <c r="DP151" s="77"/>
      <c r="DQ151" s="77"/>
      <c r="DR151" s="77"/>
      <c r="DS151" s="77"/>
      <c r="DT151" s="77"/>
      <c r="DU151" s="77"/>
      <c r="DV151" s="77"/>
      <c r="DW151" s="77"/>
      <c r="DX151" s="77"/>
      <c r="DY151" s="77"/>
      <c r="DZ151" s="77"/>
      <c r="EA151" s="77"/>
      <c r="EB151" s="77"/>
      <c r="EC151" s="77"/>
      <c r="ED151" s="77"/>
      <c r="EE151" s="77"/>
      <c r="EF151" s="77"/>
      <c r="EG151" s="77"/>
      <c r="EH151" s="77"/>
      <c r="EI151" s="77"/>
      <c r="EJ151" s="77"/>
      <c r="EK151" s="77"/>
      <c r="EL151" s="77"/>
      <c r="EM151" s="77"/>
      <c r="EN151" s="77"/>
      <c r="EO151" s="77"/>
      <c r="EP151" s="77"/>
      <c r="EQ151" s="77"/>
      <c r="ER151" s="77"/>
      <c r="ES151" s="77"/>
      <c r="ET151" s="77"/>
      <c r="EU151" s="77"/>
      <c r="EV151" s="77"/>
      <c r="EW151" s="77"/>
      <c r="EX151" s="77"/>
      <c r="EY151" s="77"/>
      <c r="EZ151" s="77"/>
      <c r="FA151" s="77"/>
      <c r="FB151" s="77"/>
      <c r="FC151" s="77"/>
      <c r="FD151" s="77"/>
      <c r="FE151" s="77"/>
      <c r="FF151" s="77"/>
      <c r="FG151" s="77"/>
      <c r="FH151" s="77"/>
      <c r="FI151" s="77"/>
      <c r="FJ151" s="77"/>
      <c r="FK151" s="77"/>
    </row>
    <row r="152" spans="1:167" s="78" customFormat="1" x14ac:dyDescent="0.2">
      <c r="A152" s="97" t="s">
        <v>1924</v>
      </c>
      <c r="B152" s="97" t="s">
        <v>572</v>
      </c>
      <c r="C152" s="98" t="s">
        <v>1191</v>
      </c>
      <c r="D152" s="99" t="s">
        <v>17</v>
      </c>
      <c r="E152" s="99">
        <v>15</v>
      </c>
      <c r="F152" s="99">
        <v>0.3</v>
      </c>
      <c r="G152" s="100"/>
      <c r="H152" s="101"/>
      <c r="I152" s="123">
        <v>126.69</v>
      </c>
      <c r="J152" s="102">
        <f t="shared" si="6"/>
        <v>1900.35</v>
      </c>
      <c r="K152" s="101">
        <f>BDI!$G$17</f>
        <v>0.11260000000000001</v>
      </c>
      <c r="L152" s="101"/>
      <c r="M152" s="101"/>
      <c r="N152" s="104">
        <f t="shared" si="7"/>
        <v>140.96</v>
      </c>
      <c r="O152" s="103">
        <f t="shared" si="8"/>
        <v>634.32000000000005</v>
      </c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  <c r="DC152" s="77"/>
      <c r="DD152" s="77"/>
      <c r="DE152" s="77"/>
      <c r="DF152" s="77"/>
      <c r="DG152" s="77"/>
      <c r="DH152" s="77"/>
      <c r="DI152" s="77"/>
      <c r="DJ152" s="77"/>
      <c r="DK152" s="77"/>
      <c r="DL152" s="77"/>
      <c r="DM152" s="77"/>
      <c r="DN152" s="77"/>
      <c r="DO152" s="77"/>
      <c r="DP152" s="77"/>
      <c r="DQ152" s="77"/>
      <c r="DR152" s="77"/>
      <c r="DS152" s="77"/>
      <c r="DT152" s="77"/>
      <c r="DU152" s="77"/>
      <c r="DV152" s="77"/>
      <c r="DW152" s="77"/>
      <c r="DX152" s="77"/>
      <c r="DY152" s="77"/>
      <c r="DZ152" s="77"/>
      <c r="EA152" s="77"/>
      <c r="EB152" s="77"/>
      <c r="EC152" s="77"/>
      <c r="ED152" s="77"/>
      <c r="EE152" s="77"/>
      <c r="EF152" s="77"/>
      <c r="EG152" s="77"/>
      <c r="EH152" s="77"/>
      <c r="EI152" s="77"/>
      <c r="EJ152" s="77"/>
      <c r="EK152" s="77"/>
      <c r="EL152" s="77"/>
      <c r="EM152" s="77"/>
      <c r="EN152" s="77"/>
      <c r="EO152" s="77"/>
      <c r="EP152" s="77"/>
      <c r="EQ152" s="77"/>
      <c r="ER152" s="77"/>
      <c r="ES152" s="77"/>
      <c r="ET152" s="77"/>
      <c r="EU152" s="77"/>
      <c r="EV152" s="77"/>
      <c r="EW152" s="77"/>
      <c r="EX152" s="77"/>
      <c r="EY152" s="77"/>
      <c r="EZ152" s="77"/>
      <c r="FA152" s="77"/>
      <c r="FB152" s="77"/>
      <c r="FC152" s="77"/>
      <c r="FD152" s="77"/>
      <c r="FE152" s="77"/>
      <c r="FF152" s="77"/>
      <c r="FG152" s="77"/>
      <c r="FH152" s="77"/>
      <c r="FI152" s="77"/>
      <c r="FJ152" s="77"/>
      <c r="FK152" s="77"/>
    </row>
    <row r="153" spans="1:167" s="78" customFormat="1" x14ac:dyDescent="0.2">
      <c r="A153" s="97" t="s">
        <v>1925</v>
      </c>
      <c r="B153" s="97" t="s">
        <v>573</v>
      </c>
      <c r="C153" s="98" t="s">
        <v>1192</v>
      </c>
      <c r="D153" s="99" t="s">
        <v>17</v>
      </c>
      <c r="E153" s="99">
        <v>15</v>
      </c>
      <c r="F153" s="99">
        <v>0.3</v>
      </c>
      <c r="G153" s="100"/>
      <c r="H153" s="101"/>
      <c r="I153" s="123">
        <v>107.3</v>
      </c>
      <c r="J153" s="102">
        <f t="shared" si="6"/>
        <v>1609.5</v>
      </c>
      <c r="K153" s="101">
        <f>BDI!$G$17</f>
        <v>0.11260000000000001</v>
      </c>
      <c r="L153" s="101"/>
      <c r="M153" s="101"/>
      <c r="N153" s="104">
        <f t="shared" si="7"/>
        <v>119.38</v>
      </c>
      <c r="O153" s="103">
        <f t="shared" si="8"/>
        <v>537.21</v>
      </c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  <c r="DH153" s="77"/>
      <c r="DI153" s="77"/>
      <c r="DJ153" s="77"/>
      <c r="DK153" s="77"/>
      <c r="DL153" s="77"/>
      <c r="DM153" s="77"/>
      <c r="DN153" s="77"/>
      <c r="DO153" s="77"/>
      <c r="DP153" s="77"/>
      <c r="DQ153" s="77"/>
      <c r="DR153" s="77"/>
      <c r="DS153" s="77"/>
      <c r="DT153" s="77"/>
      <c r="DU153" s="77"/>
      <c r="DV153" s="77"/>
      <c r="DW153" s="77"/>
      <c r="DX153" s="77"/>
      <c r="DY153" s="77"/>
      <c r="DZ153" s="77"/>
      <c r="EA153" s="77"/>
      <c r="EB153" s="77"/>
      <c r="EC153" s="77"/>
      <c r="ED153" s="77"/>
      <c r="EE153" s="77"/>
      <c r="EF153" s="77"/>
      <c r="EG153" s="77"/>
      <c r="EH153" s="77"/>
      <c r="EI153" s="77"/>
      <c r="EJ153" s="77"/>
      <c r="EK153" s="77"/>
      <c r="EL153" s="77"/>
      <c r="EM153" s="77"/>
      <c r="EN153" s="77"/>
      <c r="EO153" s="77"/>
      <c r="EP153" s="77"/>
      <c r="EQ153" s="77"/>
      <c r="ER153" s="77"/>
      <c r="ES153" s="77"/>
      <c r="ET153" s="77"/>
      <c r="EU153" s="77"/>
      <c r="EV153" s="77"/>
      <c r="EW153" s="77"/>
      <c r="EX153" s="77"/>
      <c r="EY153" s="77"/>
      <c r="EZ153" s="77"/>
      <c r="FA153" s="77"/>
      <c r="FB153" s="77"/>
      <c r="FC153" s="77"/>
      <c r="FD153" s="77"/>
      <c r="FE153" s="77"/>
      <c r="FF153" s="77"/>
      <c r="FG153" s="77"/>
      <c r="FH153" s="77"/>
      <c r="FI153" s="77"/>
      <c r="FJ153" s="77"/>
      <c r="FK153" s="77"/>
    </row>
    <row r="154" spans="1:167" s="78" customFormat="1" x14ac:dyDescent="0.2">
      <c r="A154" s="97" t="s">
        <v>1926</v>
      </c>
      <c r="B154" s="97" t="s">
        <v>574</v>
      </c>
      <c r="C154" s="98" t="s">
        <v>1193</v>
      </c>
      <c r="D154" s="99" t="s">
        <v>17</v>
      </c>
      <c r="E154" s="99">
        <v>9</v>
      </c>
      <c r="F154" s="99">
        <v>0.3</v>
      </c>
      <c r="G154" s="100"/>
      <c r="H154" s="101"/>
      <c r="I154" s="123">
        <v>187.3</v>
      </c>
      <c r="J154" s="102">
        <f t="shared" si="6"/>
        <v>1685.7</v>
      </c>
      <c r="K154" s="101">
        <f>BDI!$G$17</f>
        <v>0.11260000000000001</v>
      </c>
      <c r="L154" s="101"/>
      <c r="M154" s="101"/>
      <c r="N154" s="104">
        <f t="shared" si="7"/>
        <v>208.39</v>
      </c>
      <c r="O154" s="103">
        <f t="shared" si="8"/>
        <v>562.65</v>
      </c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  <c r="DC154" s="77"/>
      <c r="DD154" s="77"/>
      <c r="DE154" s="77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7"/>
      <c r="DQ154" s="77"/>
      <c r="DR154" s="77"/>
      <c r="DS154" s="77"/>
      <c r="DT154" s="77"/>
      <c r="DU154" s="77"/>
      <c r="DV154" s="77"/>
      <c r="DW154" s="77"/>
      <c r="DX154" s="77"/>
      <c r="DY154" s="77"/>
      <c r="DZ154" s="77"/>
      <c r="EA154" s="77"/>
      <c r="EB154" s="77"/>
      <c r="EC154" s="77"/>
      <c r="ED154" s="77"/>
      <c r="EE154" s="77"/>
      <c r="EF154" s="77"/>
      <c r="EG154" s="77"/>
      <c r="EH154" s="77"/>
      <c r="EI154" s="77"/>
      <c r="EJ154" s="77"/>
      <c r="EK154" s="77"/>
      <c r="EL154" s="77"/>
      <c r="EM154" s="77"/>
      <c r="EN154" s="77"/>
      <c r="EO154" s="77"/>
      <c r="EP154" s="77"/>
      <c r="EQ154" s="77"/>
      <c r="ER154" s="77"/>
      <c r="ES154" s="77"/>
      <c r="ET154" s="77"/>
      <c r="EU154" s="77"/>
      <c r="EV154" s="77"/>
      <c r="EW154" s="77"/>
      <c r="EX154" s="77"/>
      <c r="EY154" s="77"/>
      <c r="EZ154" s="77"/>
      <c r="FA154" s="77"/>
      <c r="FB154" s="77"/>
      <c r="FC154" s="77"/>
      <c r="FD154" s="77"/>
      <c r="FE154" s="77"/>
      <c r="FF154" s="77"/>
      <c r="FG154" s="77"/>
      <c r="FH154" s="77"/>
      <c r="FI154" s="77"/>
      <c r="FJ154" s="77"/>
      <c r="FK154" s="77"/>
    </row>
    <row r="155" spans="1:167" s="78" customFormat="1" x14ac:dyDescent="0.2">
      <c r="A155" s="97" t="s">
        <v>1927</v>
      </c>
      <c r="B155" s="97" t="s">
        <v>575</v>
      </c>
      <c r="C155" s="98" t="s">
        <v>1194</v>
      </c>
      <c r="D155" s="99" t="s">
        <v>17</v>
      </c>
      <c r="E155" s="99">
        <v>4</v>
      </c>
      <c r="F155" s="99">
        <v>0.3</v>
      </c>
      <c r="G155" s="100"/>
      <c r="H155" s="101"/>
      <c r="I155" s="123">
        <v>2150.4299999999998</v>
      </c>
      <c r="J155" s="102">
        <f t="shared" si="6"/>
        <v>8601.7199999999993</v>
      </c>
      <c r="K155" s="101">
        <f>BDI!$G$17</f>
        <v>0.11260000000000001</v>
      </c>
      <c r="L155" s="101"/>
      <c r="M155" s="101"/>
      <c r="N155" s="104">
        <f t="shared" si="7"/>
        <v>2392.5700000000002</v>
      </c>
      <c r="O155" s="103">
        <f t="shared" si="8"/>
        <v>2871.08</v>
      </c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  <c r="DC155" s="77"/>
      <c r="DD155" s="77"/>
      <c r="DE155" s="77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7"/>
      <c r="DQ155" s="77"/>
      <c r="DR155" s="77"/>
      <c r="DS155" s="77"/>
      <c r="DT155" s="77"/>
      <c r="DU155" s="77"/>
      <c r="DV155" s="77"/>
      <c r="DW155" s="77"/>
      <c r="DX155" s="77"/>
      <c r="DY155" s="77"/>
      <c r="DZ155" s="77"/>
      <c r="EA155" s="77"/>
      <c r="EB155" s="77"/>
      <c r="EC155" s="77"/>
      <c r="ED155" s="77"/>
      <c r="EE155" s="77"/>
      <c r="EF155" s="77"/>
      <c r="EG155" s="77"/>
      <c r="EH155" s="77"/>
      <c r="EI155" s="77"/>
      <c r="EJ155" s="77"/>
      <c r="EK155" s="77"/>
      <c r="EL155" s="77"/>
      <c r="EM155" s="77"/>
      <c r="EN155" s="77"/>
      <c r="EO155" s="77"/>
      <c r="EP155" s="77"/>
      <c r="EQ155" s="77"/>
      <c r="ER155" s="77"/>
      <c r="ES155" s="77"/>
      <c r="ET155" s="77"/>
      <c r="EU155" s="77"/>
      <c r="EV155" s="77"/>
      <c r="EW155" s="77"/>
      <c r="EX155" s="77"/>
      <c r="EY155" s="77"/>
      <c r="EZ155" s="77"/>
      <c r="FA155" s="77"/>
      <c r="FB155" s="77"/>
      <c r="FC155" s="77"/>
      <c r="FD155" s="77"/>
      <c r="FE155" s="77"/>
      <c r="FF155" s="77"/>
      <c r="FG155" s="77"/>
      <c r="FH155" s="77"/>
      <c r="FI155" s="77"/>
      <c r="FJ155" s="77"/>
      <c r="FK155" s="77"/>
    </row>
    <row r="156" spans="1:167" s="78" customFormat="1" x14ac:dyDescent="0.2">
      <c r="A156" s="97" t="s">
        <v>1928</v>
      </c>
      <c r="B156" s="97" t="s">
        <v>576</v>
      </c>
      <c r="C156" s="98" t="s">
        <v>1195</v>
      </c>
      <c r="D156" s="99" t="s">
        <v>17</v>
      </c>
      <c r="E156" s="99">
        <v>9</v>
      </c>
      <c r="F156" s="99">
        <v>0.3</v>
      </c>
      <c r="G156" s="100"/>
      <c r="H156" s="101"/>
      <c r="I156" s="123">
        <v>867.32</v>
      </c>
      <c r="J156" s="102">
        <f t="shared" si="6"/>
        <v>7805.88</v>
      </c>
      <c r="K156" s="101">
        <f>BDI!$G$17</f>
        <v>0.11260000000000001</v>
      </c>
      <c r="L156" s="101"/>
      <c r="M156" s="101"/>
      <c r="N156" s="104">
        <f t="shared" si="7"/>
        <v>964.98</v>
      </c>
      <c r="O156" s="103">
        <f t="shared" si="8"/>
        <v>2605.4499999999998</v>
      </c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7"/>
      <c r="DQ156" s="77"/>
      <c r="DR156" s="77"/>
      <c r="DS156" s="77"/>
      <c r="DT156" s="77"/>
      <c r="DU156" s="77"/>
      <c r="DV156" s="77"/>
      <c r="DW156" s="77"/>
      <c r="DX156" s="77"/>
      <c r="DY156" s="77"/>
      <c r="DZ156" s="77"/>
      <c r="EA156" s="77"/>
      <c r="EB156" s="77"/>
      <c r="EC156" s="77"/>
      <c r="ED156" s="77"/>
      <c r="EE156" s="77"/>
      <c r="EF156" s="77"/>
      <c r="EG156" s="77"/>
      <c r="EH156" s="77"/>
      <c r="EI156" s="77"/>
      <c r="EJ156" s="77"/>
      <c r="EK156" s="77"/>
      <c r="EL156" s="77"/>
      <c r="EM156" s="77"/>
      <c r="EN156" s="77"/>
      <c r="EO156" s="77"/>
      <c r="EP156" s="77"/>
      <c r="EQ156" s="77"/>
      <c r="ER156" s="77"/>
      <c r="ES156" s="77"/>
      <c r="ET156" s="77"/>
      <c r="EU156" s="77"/>
      <c r="EV156" s="77"/>
      <c r="EW156" s="77"/>
      <c r="EX156" s="77"/>
      <c r="EY156" s="77"/>
      <c r="EZ156" s="77"/>
      <c r="FA156" s="77"/>
      <c r="FB156" s="77"/>
      <c r="FC156" s="77"/>
      <c r="FD156" s="77"/>
      <c r="FE156" s="77"/>
      <c r="FF156" s="77"/>
      <c r="FG156" s="77"/>
      <c r="FH156" s="77"/>
      <c r="FI156" s="77"/>
      <c r="FJ156" s="77"/>
      <c r="FK156" s="77"/>
    </row>
    <row r="157" spans="1:167" s="78" customFormat="1" x14ac:dyDescent="0.2">
      <c r="A157" s="97" t="s">
        <v>1929</v>
      </c>
      <c r="B157" s="97" t="s">
        <v>577</v>
      </c>
      <c r="C157" s="98" t="s">
        <v>1196</v>
      </c>
      <c r="D157" s="99" t="s">
        <v>17</v>
      </c>
      <c r="E157" s="99">
        <v>9</v>
      </c>
      <c r="F157" s="99">
        <v>0.3</v>
      </c>
      <c r="G157" s="100"/>
      <c r="H157" s="101"/>
      <c r="I157" s="123">
        <v>2187.54</v>
      </c>
      <c r="J157" s="102">
        <f t="shared" si="6"/>
        <v>19687.86</v>
      </c>
      <c r="K157" s="101">
        <f>BDI!$G$17</f>
        <v>0.11260000000000001</v>
      </c>
      <c r="L157" s="101"/>
      <c r="M157" s="101"/>
      <c r="N157" s="104">
        <f t="shared" si="7"/>
        <v>2433.86</v>
      </c>
      <c r="O157" s="103">
        <f t="shared" si="8"/>
        <v>6571.42</v>
      </c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  <c r="DC157" s="77"/>
      <c r="DD157" s="77"/>
      <c r="DE157" s="77"/>
      <c r="DF157" s="77"/>
      <c r="DG157" s="77"/>
      <c r="DH157" s="77"/>
      <c r="DI157" s="77"/>
      <c r="DJ157" s="77"/>
      <c r="DK157" s="77"/>
      <c r="DL157" s="77"/>
      <c r="DM157" s="77"/>
      <c r="DN157" s="77"/>
      <c r="DO157" s="77"/>
      <c r="DP157" s="77"/>
      <c r="DQ157" s="77"/>
      <c r="DR157" s="77"/>
      <c r="DS157" s="77"/>
      <c r="DT157" s="77"/>
      <c r="DU157" s="77"/>
      <c r="DV157" s="77"/>
      <c r="DW157" s="77"/>
      <c r="DX157" s="77"/>
      <c r="DY157" s="77"/>
      <c r="DZ157" s="77"/>
      <c r="EA157" s="77"/>
      <c r="EB157" s="77"/>
      <c r="EC157" s="77"/>
      <c r="ED157" s="77"/>
      <c r="EE157" s="77"/>
      <c r="EF157" s="77"/>
      <c r="EG157" s="77"/>
      <c r="EH157" s="77"/>
      <c r="EI157" s="77"/>
      <c r="EJ157" s="77"/>
      <c r="EK157" s="77"/>
      <c r="EL157" s="77"/>
      <c r="EM157" s="77"/>
      <c r="EN157" s="77"/>
      <c r="EO157" s="77"/>
      <c r="EP157" s="77"/>
      <c r="EQ157" s="77"/>
      <c r="ER157" s="77"/>
      <c r="ES157" s="77"/>
      <c r="ET157" s="77"/>
      <c r="EU157" s="77"/>
      <c r="EV157" s="77"/>
      <c r="EW157" s="77"/>
      <c r="EX157" s="77"/>
      <c r="EY157" s="77"/>
      <c r="EZ157" s="77"/>
      <c r="FA157" s="77"/>
      <c r="FB157" s="77"/>
      <c r="FC157" s="77"/>
      <c r="FD157" s="77"/>
      <c r="FE157" s="77"/>
      <c r="FF157" s="77"/>
      <c r="FG157" s="77"/>
      <c r="FH157" s="77"/>
      <c r="FI157" s="77"/>
      <c r="FJ157" s="77"/>
      <c r="FK157" s="77"/>
    </row>
    <row r="158" spans="1:167" s="78" customFormat="1" x14ac:dyDescent="0.2">
      <c r="A158" s="97" t="s">
        <v>1930</v>
      </c>
      <c r="B158" s="97" t="s">
        <v>578</v>
      </c>
      <c r="C158" s="98" t="s">
        <v>1197</v>
      </c>
      <c r="D158" s="99" t="s">
        <v>17</v>
      </c>
      <c r="E158" s="99">
        <v>18</v>
      </c>
      <c r="F158" s="99">
        <v>0.3</v>
      </c>
      <c r="G158" s="100"/>
      <c r="H158" s="101"/>
      <c r="I158" s="123">
        <v>1476.31</v>
      </c>
      <c r="J158" s="102">
        <f t="shared" si="6"/>
        <v>26573.58</v>
      </c>
      <c r="K158" s="101">
        <f>BDI!$G$17</f>
        <v>0.11260000000000001</v>
      </c>
      <c r="L158" s="101"/>
      <c r="M158" s="101"/>
      <c r="N158" s="104">
        <f t="shared" si="7"/>
        <v>1642.54</v>
      </c>
      <c r="O158" s="103">
        <f t="shared" si="8"/>
        <v>8869.7199999999993</v>
      </c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7"/>
      <c r="DQ158" s="77"/>
      <c r="DR158" s="77"/>
      <c r="DS158" s="77"/>
      <c r="DT158" s="77"/>
      <c r="DU158" s="77"/>
      <c r="DV158" s="77"/>
      <c r="DW158" s="77"/>
      <c r="DX158" s="77"/>
      <c r="DY158" s="77"/>
      <c r="DZ158" s="77"/>
      <c r="EA158" s="77"/>
      <c r="EB158" s="77"/>
      <c r="EC158" s="77"/>
      <c r="ED158" s="77"/>
      <c r="EE158" s="77"/>
      <c r="EF158" s="77"/>
      <c r="EG158" s="77"/>
      <c r="EH158" s="77"/>
      <c r="EI158" s="77"/>
      <c r="EJ158" s="77"/>
      <c r="EK158" s="77"/>
      <c r="EL158" s="77"/>
      <c r="EM158" s="77"/>
      <c r="EN158" s="77"/>
      <c r="EO158" s="77"/>
      <c r="EP158" s="77"/>
      <c r="EQ158" s="77"/>
      <c r="ER158" s="77"/>
      <c r="ES158" s="77"/>
      <c r="ET158" s="77"/>
      <c r="EU158" s="77"/>
      <c r="EV158" s="77"/>
      <c r="EW158" s="77"/>
      <c r="EX158" s="77"/>
      <c r="EY158" s="77"/>
      <c r="EZ158" s="77"/>
      <c r="FA158" s="77"/>
      <c r="FB158" s="77"/>
      <c r="FC158" s="77"/>
      <c r="FD158" s="77"/>
      <c r="FE158" s="77"/>
      <c r="FF158" s="77"/>
      <c r="FG158" s="77"/>
      <c r="FH158" s="77"/>
      <c r="FI158" s="77"/>
      <c r="FJ158" s="77"/>
      <c r="FK158" s="77"/>
    </row>
    <row r="159" spans="1:167" s="78" customFormat="1" ht="25.5" x14ac:dyDescent="0.2">
      <c r="A159" s="97" t="s">
        <v>1931</v>
      </c>
      <c r="B159" s="97" t="s">
        <v>579</v>
      </c>
      <c r="C159" s="98" t="s">
        <v>1198</v>
      </c>
      <c r="D159" s="99" t="s">
        <v>17</v>
      </c>
      <c r="E159" s="99">
        <v>18</v>
      </c>
      <c r="F159" s="99">
        <v>0.3</v>
      </c>
      <c r="G159" s="100"/>
      <c r="H159" s="101"/>
      <c r="I159" s="123">
        <v>1566.32</v>
      </c>
      <c r="J159" s="102">
        <f t="shared" si="6"/>
        <v>28193.759999999998</v>
      </c>
      <c r="K159" s="101">
        <f>BDI!$G$17</f>
        <v>0.11260000000000001</v>
      </c>
      <c r="L159" s="101"/>
      <c r="M159" s="101"/>
      <c r="N159" s="104">
        <f t="shared" si="7"/>
        <v>1742.69</v>
      </c>
      <c r="O159" s="103">
        <f t="shared" si="8"/>
        <v>9410.5300000000007</v>
      </c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  <c r="DC159" s="77"/>
      <c r="DD159" s="77"/>
      <c r="DE159" s="77"/>
      <c r="DF159" s="77"/>
      <c r="DG159" s="77"/>
      <c r="DH159" s="77"/>
      <c r="DI159" s="77"/>
      <c r="DJ159" s="77"/>
      <c r="DK159" s="77"/>
      <c r="DL159" s="77"/>
      <c r="DM159" s="77"/>
      <c r="DN159" s="77"/>
      <c r="DO159" s="77"/>
      <c r="DP159" s="77"/>
      <c r="DQ159" s="77"/>
      <c r="DR159" s="77"/>
      <c r="DS159" s="77"/>
      <c r="DT159" s="77"/>
      <c r="DU159" s="77"/>
      <c r="DV159" s="77"/>
      <c r="DW159" s="77"/>
      <c r="DX159" s="77"/>
      <c r="DY159" s="77"/>
      <c r="DZ159" s="77"/>
      <c r="EA159" s="77"/>
      <c r="EB159" s="77"/>
      <c r="EC159" s="77"/>
      <c r="ED159" s="77"/>
      <c r="EE159" s="77"/>
      <c r="EF159" s="77"/>
      <c r="EG159" s="77"/>
      <c r="EH159" s="77"/>
      <c r="EI159" s="77"/>
      <c r="EJ159" s="77"/>
      <c r="EK159" s="77"/>
      <c r="EL159" s="77"/>
      <c r="EM159" s="77"/>
      <c r="EN159" s="77"/>
      <c r="EO159" s="77"/>
      <c r="EP159" s="77"/>
      <c r="EQ159" s="77"/>
      <c r="ER159" s="77"/>
      <c r="ES159" s="77"/>
      <c r="ET159" s="77"/>
      <c r="EU159" s="77"/>
      <c r="EV159" s="77"/>
      <c r="EW159" s="77"/>
      <c r="EX159" s="77"/>
      <c r="EY159" s="77"/>
      <c r="EZ159" s="77"/>
      <c r="FA159" s="77"/>
      <c r="FB159" s="77"/>
      <c r="FC159" s="77"/>
      <c r="FD159" s="77"/>
      <c r="FE159" s="77"/>
      <c r="FF159" s="77"/>
      <c r="FG159" s="77"/>
      <c r="FH159" s="77"/>
      <c r="FI159" s="77"/>
      <c r="FJ159" s="77"/>
      <c r="FK159" s="77"/>
    </row>
    <row r="160" spans="1:167" s="78" customFormat="1" ht="25.5" x14ac:dyDescent="0.2">
      <c r="A160" s="97" t="s">
        <v>1932</v>
      </c>
      <c r="B160" s="97" t="s">
        <v>580</v>
      </c>
      <c r="C160" s="98" t="s">
        <v>1199</v>
      </c>
      <c r="D160" s="99" t="s">
        <v>17</v>
      </c>
      <c r="E160" s="99">
        <v>18</v>
      </c>
      <c r="F160" s="99">
        <v>0.3</v>
      </c>
      <c r="G160" s="100"/>
      <c r="H160" s="101"/>
      <c r="I160" s="123">
        <v>1315.07</v>
      </c>
      <c r="J160" s="102">
        <f t="shared" si="6"/>
        <v>23671.26</v>
      </c>
      <c r="K160" s="101">
        <f>BDI!$G$17</f>
        <v>0.11260000000000001</v>
      </c>
      <c r="L160" s="101"/>
      <c r="M160" s="101"/>
      <c r="N160" s="104">
        <f t="shared" si="7"/>
        <v>1463.15</v>
      </c>
      <c r="O160" s="103">
        <f t="shared" si="8"/>
        <v>7901.01</v>
      </c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77"/>
      <c r="DJ160" s="77"/>
      <c r="DK160" s="77"/>
      <c r="DL160" s="77"/>
      <c r="DM160" s="77"/>
      <c r="DN160" s="77"/>
      <c r="DO160" s="77"/>
      <c r="DP160" s="77"/>
      <c r="DQ160" s="77"/>
      <c r="DR160" s="77"/>
      <c r="DS160" s="77"/>
      <c r="DT160" s="77"/>
      <c r="DU160" s="77"/>
      <c r="DV160" s="77"/>
      <c r="DW160" s="77"/>
      <c r="DX160" s="77"/>
      <c r="DY160" s="77"/>
      <c r="DZ160" s="77"/>
      <c r="EA160" s="77"/>
      <c r="EB160" s="77"/>
      <c r="EC160" s="77"/>
      <c r="ED160" s="77"/>
      <c r="EE160" s="77"/>
      <c r="EF160" s="77"/>
      <c r="EG160" s="77"/>
      <c r="EH160" s="77"/>
      <c r="EI160" s="77"/>
      <c r="EJ160" s="77"/>
      <c r="EK160" s="77"/>
      <c r="EL160" s="77"/>
      <c r="EM160" s="77"/>
      <c r="EN160" s="77"/>
      <c r="EO160" s="77"/>
      <c r="EP160" s="77"/>
      <c r="EQ160" s="77"/>
      <c r="ER160" s="77"/>
      <c r="ES160" s="77"/>
      <c r="ET160" s="77"/>
      <c r="EU160" s="77"/>
      <c r="EV160" s="77"/>
      <c r="EW160" s="77"/>
      <c r="EX160" s="77"/>
      <c r="EY160" s="77"/>
      <c r="EZ160" s="77"/>
      <c r="FA160" s="77"/>
      <c r="FB160" s="77"/>
      <c r="FC160" s="77"/>
      <c r="FD160" s="77"/>
      <c r="FE160" s="77"/>
      <c r="FF160" s="77"/>
      <c r="FG160" s="77"/>
      <c r="FH160" s="77"/>
      <c r="FI160" s="77"/>
      <c r="FJ160" s="77"/>
      <c r="FK160" s="77"/>
    </row>
    <row r="161" spans="1:167" s="78" customFormat="1" x14ac:dyDescent="0.2">
      <c r="A161" s="97" t="s">
        <v>1933</v>
      </c>
      <c r="B161" s="97" t="s">
        <v>581</v>
      </c>
      <c r="C161" s="98" t="s">
        <v>1200</v>
      </c>
      <c r="D161" s="99" t="s">
        <v>17</v>
      </c>
      <c r="E161" s="99">
        <v>36</v>
      </c>
      <c r="F161" s="99">
        <v>0.3</v>
      </c>
      <c r="G161" s="100"/>
      <c r="H161" s="101"/>
      <c r="I161" s="123">
        <v>2059.86</v>
      </c>
      <c r="J161" s="102">
        <f t="shared" si="6"/>
        <v>74154.960000000006</v>
      </c>
      <c r="K161" s="101">
        <f>BDI!$G$17</f>
        <v>0.11260000000000001</v>
      </c>
      <c r="L161" s="101"/>
      <c r="M161" s="101"/>
      <c r="N161" s="104">
        <f t="shared" si="7"/>
        <v>2291.8000000000002</v>
      </c>
      <c r="O161" s="103">
        <f t="shared" si="8"/>
        <v>24751.439999999999</v>
      </c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  <c r="DH161" s="77"/>
      <c r="DI161" s="77"/>
      <c r="DJ161" s="77"/>
      <c r="DK161" s="77"/>
      <c r="DL161" s="77"/>
      <c r="DM161" s="77"/>
      <c r="DN161" s="77"/>
      <c r="DO161" s="77"/>
      <c r="DP161" s="77"/>
      <c r="DQ161" s="77"/>
      <c r="DR161" s="77"/>
      <c r="DS161" s="77"/>
      <c r="DT161" s="77"/>
      <c r="DU161" s="77"/>
      <c r="DV161" s="77"/>
      <c r="DW161" s="77"/>
      <c r="DX161" s="77"/>
      <c r="DY161" s="77"/>
      <c r="DZ161" s="77"/>
      <c r="EA161" s="77"/>
      <c r="EB161" s="77"/>
      <c r="EC161" s="77"/>
      <c r="ED161" s="77"/>
      <c r="EE161" s="77"/>
      <c r="EF161" s="77"/>
      <c r="EG161" s="77"/>
      <c r="EH161" s="77"/>
      <c r="EI161" s="77"/>
      <c r="EJ161" s="77"/>
      <c r="EK161" s="77"/>
      <c r="EL161" s="77"/>
      <c r="EM161" s="77"/>
      <c r="EN161" s="77"/>
      <c r="EO161" s="77"/>
      <c r="EP161" s="77"/>
      <c r="EQ161" s="77"/>
      <c r="ER161" s="77"/>
      <c r="ES161" s="77"/>
      <c r="ET161" s="77"/>
      <c r="EU161" s="77"/>
      <c r="EV161" s="77"/>
      <c r="EW161" s="77"/>
      <c r="EX161" s="77"/>
      <c r="EY161" s="77"/>
      <c r="EZ161" s="77"/>
      <c r="FA161" s="77"/>
      <c r="FB161" s="77"/>
      <c r="FC161" s="77"/>
      <c r="FD161" s="77"/>
      <c r="FE161" s="77"/>
      <c r="FF161" s="77"/>
      <c r="FG161" s="77"/>
      <c r="FH161" s="77"/>
      <c r="FI161" s="77"/>
      <c r="FJ161" s="77"/>
      <c r="FK161" s="77"/>
    </row>
    <row r="162" spans="1:167" s="78" customFormat="1" x14ac:dyDescent="0.2">
      <c r="A162" s="97" t="s">
        <v>1934</v>
      </c>
      <c r="B162" s="97" t="s">
        <v>582</v>
      </c>
      <c r="C162" s="98" t="s">
        <v>1201</v>
      </c>
      <c r="D162" s="99" t="s">
        <v>17</v>
      </c>
      <c r="E162" s="99">
        <v>12</v>
      </c>
      <c r="F162" s="99">
        <v>0.3</v>
      </c>
      <c r="G162" s="100"/>
      <c r="H162" s="101"/>
      <c r="I162" s="123">
        <v>89.48</v>
      </c>
      <c r="J162" s="102">
        <f t="shared" si="6"/>
        <v>1073.76</v>
      </c>
      <c r="K162" s="101">
        <f>BDI!$G$17</f>
        <v>0.11260000000000001</v>
      </c>
      <c r="L162" s="101"/>
      <c r="M162" s="101"/>
      <c r="N162" s="104">
        <f t="shared" si="7"/>
        <v>99.56</v>
      </c>
      <c r="O162" s="103">
        <f t="shared" si="8"/>
        <v>358.42</v>
      </c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77"/>
      <c r="DF162" s="77"/>
      <c r="DG162" s="77"/>
      <c r="DH162" s="77"/>
      <c r="DI162" s="77"/>
      <c r="DJ162" s="77"/>
      <c r="DK162" s="77"/>
      <c r="DL162" s="77"/>
      <c r="DM162" s="77"/>
      <c r="DN162" s="77"/>
      <c r="DO162" s="77"/>
      <c r="DP162" s="77"/>
      <c r="DQ162" s="77"/>
      <c r="DR162" s="77"/>
      <c r="DS162" s="77"/>
      <c r="DT162" s="77"/>
      <c r="DU162" s="77"/>
      <c r="DV162" s="77"/>
      <c r="DW162" s="77"/>
      <c r="DX162" s="77"/>
      <c r="DY162" s="77"/>
      <c r="DZ162" s="77"/>
      <c r="EA162" s="77"/>
      <c r="EB162" s="77"/>
      <c r="EC162" s="77"/>
      <c r="ED162" s="77"/>
      <c r="EE162" s="77"/>
      <c r="EF162" s="77"/>
      <c r="EG162" s="77"/>
      <c r="EH162" s="77"/>
      <c r="EI162" s="77"/>
      <c r="EJ162" s="77"/>
      <c r="EK162" s="77"/>
      <c r="EL162" s="77"/>
      <c r="EM162" s="77"/>
      <c r="EN162" s="77"/>
      <c r="EO162" s="77"/>
      <c r="EP162" s="77"/>
      <c r="EQ162" s="77"/>
      <c r="ER162" s="77"/>
      <c r="ES162" s="77"/>
      <c r="ET162" s="77"/>
      <c r="EU162" s="77"/>
      <c r="EV162" s="77"/>
      <c r="EW162" s="77"/>
      <c r="EX162" s="77"/>
      <c r="EY162" s="77"/>
      <c r="EZ162" s="77"/>
      <c r="FA162" s="77"/>
      <c r="FB162" s="77"/>
      <c r="FC162" s="77"/>
      <c r="FD162" s="77"/>
      <c r="FE162" s="77"/>
      <c r="FF162" s="77"/>
      <c r="FG162" s="77"/>
      <c r="FH162" s="77"/>
      <c r="FI162" s="77"/>
      <c r="FJ162" s="77"/>
      <c r="FK162" s="77"/>
    </row>
    <row r="163" spans="1:167" s="78" customFormat="1" x14ac:dyDescent="0.2">
      <c r="A163" s="97" t="s">
        <v>1935</v>
      </c>
      <c r="B163" s="97" t="s">
        <v>583</v>
      </c>
      <c r="C163" s="98" t="s">
        <v>1202</v>
      </c>
      <c r="D163" s="99" t="s">
        <v>17</v>
      </c>
      <c r="E163" s="99">
        <v>6</v>
      </c>
      <c r="F163" s="99">
        <v>0.3</v>
      </c>
      <c r="G163" s="100"/>
      <c r="H163" s="101"/>
      <c r="I163" s="123">
        <v>2948.69</v>
      </c>
      <c r="J163" s="102">
        <f t="shared" si="6"/>
        <v>17692.14</v>
      </c>
      <c r="K163" s="101">
        <f>BDI!$G$17</f>
        <v>0.11260000000000001</v>
      </c>
      <c r="L163" s="101"/>
      <c r="M163" s="101"/>
      <c r="N163" s="104">
        <f t="shared" si="7"/>
        <v>3280.71</v>
      </c>
      <c r="O163" s="103">
        <f t="shared" si="8"/>
        <v>5905.28</v>
      </c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  <c r="DC163" s="77"/>
      <c r="DD163" s="77"/>
      <c r="DE163" s="77"/>
      <c r="DF163" s="77"/>
      <c r="DG163" s="77"/>
      <c r="DH163" s="77"/>
      <c r="DI163" s="77"/>
      <c r="DJ163" s="77"/>
      <c r="DK163" s="77"/>
      <c r="DL163" s="77"/>
      <c r="DM163" s="77"/>
      <c r="DN163" s="77"/>
      <c r="DO163" s="77"/>
      <c r="DP163" s="77"/>
      <c r="DQ163" s="77"/>
      <c r="DR163" s="77"/>
      <c r="DS163" s="77"/>
      <c r="DT163" s="77"/>
      <c r="DU163" s="77"/>
      <c r="DV163" s="77"/>
      <c r="DW163" s="77"/>
      <c r="DX163" s="77"/>
      <c r="DY163" s="77"/>
      <c r="DZ163" s="77"/>
      <c r="EA163" s="77"/>
      <c r="EB163" s="77"/>
      <c r="EC163" s="77"/>
      <c r="ED163" s="77"/>
      <c r="EE163" s="77"/>
      <c r="EF163" s="77"/>
      <c r="EG163" s="77"/>
      <c r="EH163" s="77"/>
      <c r="EI163" s="77"/>
      <c r="EJ163" s="77"/>
      <c r="EK163" s="77"/>
      <c r="EL163" s="77"/>
      <c r="EM163" s="77"/>
      <c r="EN163" s="77"/>
      <c r="EO163" s="77"/>
      <c r="EP163" s="77"/>
      <c r="EQ163" s="77"/>
      <c r="ER163" s="77"/>
      <c r="ES163" s="77"/>
      <c r="ET163" s="77"/>
      <c r="EU163" s="77"/>
      <c r="EV163" s="77"/>
      <c r="EW163" s="77"/>
      <c r="EX163" s="77"/>
      <c r="EY163" s="77"/>
      <c r="EZ163" s="77"/>
      <c r="FA163" s="77"/>
      <c r="FB163" s="77"/>
      <c r="FC163" s="77"/>
      <c r="FD163" s="77"/>
      <c r="FE163" s="77"/>
      <c r="FF163" s="77"/>
      <c r="FG163" s="77"/>
      <c r="FH163" s="77"/>
      <c r="FI163" s="77"/>
      <c r="FJ163" s="77"/>
      <c r="FK163" s="77"/>
    </row>
    <row r="164" spans="1:167" s="78" customFormat="1" x14ac:dyDescent="0.2">
      <c r="A164" s="97" t="s">
        <v>1936</v>
      </c>
      <c r="B164" s="97" t="s">
        <v>584</v>
      </c>
      <c r="C164" s="98" t="s">
        <v>1203</v>
      </c>
      <c r="D164" s="99" t="s">
        <v>17</v>
      </c>
      <c r="E164" s="99">
        <v>12</v>
      </c>
      <c r="F164" s="99">
        <v>0.3</v>
      </c>
      <c r="G164" s="100"/>
      <c r="H164" s="101"/>
      <c r="I164" s="123">
        <v>97</v>
      </c>
      <c r="J164" s="102">
        <f t="shared" si="6"/>
        <v>1164</v>
      </c>
      <c r="K164" s="101">
        <f>BDI!$G$17</f>
        <v>0.11260000000000001</v>
      </c>
      <c r="L164" s="101"/>
      <c r="M164" s="101"/>
      <c r="N164" s="104">
        <f t="shared" si="7"/>
        <v>107.92</v>
      </c>
      <c r="O164" s="103">
        <f t="shared" si="8"/>
        <v>388.51</v>
      </c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  <c r="DH164" s="77"/>
      <c r="DI164" s="77"/>
      <c r="DJ164" s="77"/>
      <c r="DK164" s="77"/>
      <c r="DL164" s="77"/>
      <c r="DM164" s="77"/>
      <c r="DN164" s="77"/>
      <c r="DO164" s="77"/>
      <c r="DP164" s="77"/>
      <c r="DQ164" s="77"/>
      <c r="DR164" s="77"/>
      <c r="DS164" s="77"/>
      <c r="DT164" s="77"/>
      <c r="DU164" s="77"/>
      <c r="DV164" s="77"/>
      <c r="DW164" s="77"/>
      <c r="DX164" s="77"/>
      <c r="DY164" s="77"/>
      <c r="DZ164" s="77"/>
      <c r="EA164" s="77"/>
      <c r="EB164" s="77"/>
      <c r="EC164" s="77"/>
      <c r="ED164" s="77"/>
      <c r="EE164" s="77"/>
      <c r="EF164" s="77"/>
      <c r="EG164" s="77"/>
      <c r="EH164" s="77"/>
      <c r="EI164" s="77"/>
      <c r="EJ164" s="77"/>
      <c r="EK164" s="77"/>
      <c r="EL164" s="77"/>
      <c r="EM164" s="77"/>
      <c r="EN164" s="77"/>
      <c r="EO164" s="77"/>
      <c r="EP164" s="77"/>
      <c r="EQ164" s="77"/>
      <c r="ER164" s="77"/>
      <c r="ES164" s="77"/>
      <c r="ET164" s="77"/>
      <c r="EU164" s="77"/>
      <c r="EV164" s="77"/>
      <c r="EW164" s="77"/>
      <c r="EX164" s="77"/>
      <c r="EY164" s="77"/>
      <c r="EZ164" s="77"/>
      <c r="FA164" s="77"/>
      <c r="FB164" s="77"/>
      <c r="FC164" s="77"/>
      <c r="FD164" s="77"/>
      <c r="FE164" s="77"/>
      <c r="FF164" s="77"/>
      <c r="FG164" s="77"/>
      <c r="FH164" s="77"/>
      <c r="FI164" s="77"/>
      <c r="FJ164" s="77"/>
      <c r="FK164" s="77"/>
    </row>
    <row r="165" spans="1:167" s="78" customFormat="1" x14ac:dyDescent="0.2">
      <c r="A165" s="97" t="s">
        <v>1937</v>
      </c>
      <c r="B165" s="97" t="s">
        <v>585</v>
      </c>
      <c r="C165" s="98" t="s">
        <v>1204</v>
      </c>
      <c r="D165" s="99" t="s">
        <v>17</v>
      </c>
      <c r="E165" s="99">
        <v>160</v>
      </c>
      <c r="F165" s="99">
        <v>0.3</v>
      </c>
      <c r="G165" s="100"/>
      <c r="H165" s="101"/>
      <c r="I165" s="123">
        <v>540.23</v>
      </c>
      <c r="J165" s="102">
        <f t="shared" si="6"/>
        <v>86436.800000000003</v>
      </c>
      <c r="K165" s="101">
        <f>BDI!$G$17</f>
        <v>0.11260000000000001</v>
      </c>
      <c r="L165" s="101"/>
      <c r="M165" s="101"/>
      <c r="N165" s="104">
        <f t="shared" si="7"/>
        <v>601.05999999999995</v>
      </c>
      <c r="O165" s="103">
        <f t="shared" si="8"/>
        <v>28850.880000000001</v>
      </c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  <c r="DC165" s="77"/>
      <c r="DD165" s="77"/>
      <c r="DE165" s="77"/>
      <c r="DF165" s="77"/>
      <c r="DG165" s="77"/>
      <c r="DH165" s="77"/>
      <c r="DI165" s="77"/>
      <c r="DJ165" s="77"/>
      <c r="DK165" s="77"/>
      <c r="DL165" s="77"/>
      <c r="DM165" s="77"/>
      <c r="DN165" s="77"/>
      <c r="DO165" s="77"/>
      <c r="DP165" s="77"/>
      <c r="DQ165" s="77"/>
      <c r="DR165" s="77"/>
      <c r="DS165" s="77"/>
      <c r="DT165" s="77"/>
      <c r="DU165" s="77"/>
      <c r="DV165" s="77"/>
      <c r="DW165" s="77"/>
      <c r="DX165" s="77"/>
      <c r="DY165" s="77"/>
      <c r="DZ165" s="77"/>
      <c r="EA165" s="77"/>
      <c r="EB165" s="77"/>
      <c r="EC165" s="77"/>
      <c r="ED165" s="77"/>
      <c r="EE165" s="77"/>
      <c r="EF165" s="77"/>
      <c r="EG165" s="77"/>
      <c r="EH165" s="77"/>
      <c r="EI165" s="77"/>
      <c r="EJ165" s="77"/>
      <c r="EK165" s="77"/>
      <c r="EL165" s="77"/>
      <c r="EM165" s="77"/>
      <c r="EN165" s="77"/>
      <c r="EO165" s="77"/>
      <c r="EP165" s="77"/>
      <c r="EQ165" s="77"/>
      <c r="ER165" s="77"/>
      <c r="ES165" s="77"/>
      <c r="ET165" s="77"/>
      <c r="EU165" s="77"/>
      <c r="EV165" s="77"/>
      <c r="EW165" s="77"/>
      <c r="EX165" s="77"/>
      <c r="EY165" s="77"/>
      <c r="EZ165" s="77"/>
      <c r="FA165" s="77"/>
      <c r="FB165" s="77"/>
      <c r="FC165" s="77"/>
      <c r="FD165" s="77"/>
      <c r="FE165" s="77"/>
      <c r="FF165" s="77"/>
      <c r="FG165" s="77"/>
      <c r="FH165" s="77"/>
      <c r="FI165" s="77"/>
      <c r="FJ165" s="77"/>
      <c r="FK165" s="77"/>
    </row>
    <row r="166" spans="1:167" s="78" customFormat="1" x14ac:dyDescent="0.2">
      <c r="A166" s="97" t="s">
        <v>1938</v>
      </c>
      <c r="B166" s="97" t="s">
        <v>586</v>
      </c>
      <c r="C166" s="98" t="s">
        <v>1205</v>
      </c>
      <c r="D166" s="99" t="s">
        <v>17</v>
      </c>
      <c r="E166" s="99">
        <v>100</v>
      </c>
      <c r="F166" s="99">
        <v>0.3</v>
      </c>
      <c r="G166" s="100"/>
      <c r="H166" s="101"/>
      <c r="I166" s="123">
        <v>77.67</v>
      </c>
      <c r="J166" s="102">
        <f t="shared" si="6"/>
        <v>7767</v>
      </c>
      <c r="K166" s="101">
        <f>BDI!$G$17</f>
        <v>0.11260000000000001</v>
      </c>
      <c r="L166" s="101"/>
      <c r="M166" s="101"/>
      <c r="N166" s="104">
        <f t="shared" si="7"/>
        <v>86.42</v>
      </c>
      <c r="O166" s="103">
        <f t="shared" si="8"/>
        <v>2592.6</v>
      </c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77"/>
      <c r="DF166" s="77"/>
      <c r="DG166" s="77"/>
      <c r="DH166" s="77"/>
      <c r="DI166" s="77"/>
      <c r="DJ166" s="77"/>
      <c r="DK166" s="77"/>
      <c r="DL166" s="77"/>
      <c r="DM166" s="77"/>
      <c r="DN166" s="77"/>
      <c r="DO166" s="77"/>
      <c r="DP166" s="77"/>
      <c r="DQ166" s="77"/>
      <c r="DR166" s="77"/>
      <c r="DS166" s="77"/>
      <c r="DT166" s="77"/>
      <c r="DU166" s="77"/>
      <c r="DV166" s="77"/>
      <c r="DW166" s="77"/>
      <c r="DX166" s="77"/>
      <c r="DY166" s="77"/>
      <c r="DZ166" s="77"/>
      <c r="EA166" s="77"/>
      <c r="EB166" s="77"/>
      <c r="EC166" s="77"/>
      <c r="ED166" s="77"/>
      <c r="EE166" s="77"/>
      <c r="EF166" s="77"/>
      <c r="EG166" s="77"/>
      <c r="EH166" s="77"/>
      <c r="EI166" s="77"/>
      <c r="EJ166" s="77"/>
      <c r="EK166" s="77"/>
      <c r="EL166" s="77"/>
      <c r="EM166" s="77"/>
      <c r="EN166" s="77"/>
      <c r="EO166" s="77"/>
      <c r="EP166" s="77"/>
      <c r="EQ166" s="77"/>
      <c r="ER166" s="77"/>
      <c r="ES166" s="77"/>
      <c r="ET166" s="77"/>
      <c r="EU166" s="77"/>
      <c r="EV166" s="77"/>
      <c r="EW166" s="77"/>
      <c r="EX166" s="77"/>
      <c r="EY166" s="77"/>
      <c r="EZ166" s="77"/>
      <c r="FA166" s="77"/>
      <c r="FB166" s="77"/>
      <c r="FC166" s="77"/>
      <c r="FD166" s="77"/>
      <c r="FE166" s="77"/>
      <c r="FF166" s="77"/>
      <c r="FG166" s="77"/>
      <c r="FH166" s="77"/>
      <c r="FI166" s="77"/>
      <c r="FJ166" s="77"/>
      <c r="FK166" s="77"/>
    </row>
    <row r="167" spans="1:167" s="78" customFormat="1" x14ac:dyDescent="0.2">
      <c r="A167" s="97" t="s">
        <v>1939</v>
      </c>
      <c r="B167" s="97" t="s">
        <v>587</v>
      </c>
      <c r="C167" s="98" t="s">
        <v>1206</v>
      </c>
      <c r="D167" s="99" t="s">
        <v>17</v>
      </c>
      <c r="E167" s="99">
        <v>60</v>
      </c>
      <c r="F167" s="99">
        <v>0.3</v>
      </c>
      <c r="G167" s="100"/>
      <c r="H167" s="101"/>
      <c r="I167" s="123">
        <v>113.09</v>
      </c>
      <c r="J167" s="102">
        <f t="shared" si="6"/>
        <v>6785.4</v>
      </c>
      <c r="K167" s="101">
        <f>BDI!$G$17</f>
        <v>0.11260000000000001</v>
      </c>
      <c r="L167" s="101"/>
      <c r="M167" s="101"/>
      <c r="N167" s="104">
        <f t="shared" si="7"/>
        <v>125.82</v>
      </c>
      <c r="O167" s="103">
        <f t="shared" si="8"/>
        <v>2264.7600000000002</v>
      </c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77"/>
      <c r="DF167" s="77"/>
      <c r="DG167" s="77"/>
      <c r="DH167" s="77"/>
      <c r="DI167" s="77"/>
      <c r="DJ167" s="77"/>
      <c r="DK167" s="77"/>
      <c r="DL167" s="77"/>
      <c r="DM167" s="77"/>
      <c r="DN167" s="77"/>
      <c r="DO167" s="77"/>
      <c r="DP167" s="77"/>
      <c r="DQ167" s="77"/>
      <c r="DR167" s="77"/>
      <c r="DS167" s="77"/>
      <c r="DT167" s="77"/>
      <c r="DU167" s="77"/>
      <c r="DV167" s="77"/>
      <c r="DW167" s="77"/>
      <c r="DX167" s="77"/>
      <c r="DY167" s="77"/>
      <c r="DZ167" s="77"/>
      <c r="EA167" s="77"/>
      <c r="EB167" s="77"/>
      <c r="EC167" s="77"/>
      <c r="ED167" s="77"/>
      <c r="EE167" s="77"/>
      <c r="EF167" s="77"/>
      <c r="EG167" s="77"/>
      <c r="EH167" s="77"/>
      <c r="EI167" s="77"/>
      <c r="EJ167" s="77"/>
      <c r="EK167" s="77"/>
      <c r="EL167" s="77"/>
      <c r="EM167" s="77"/>
      <c r="EN167" s="77"/>
      <c r="EO167" s="77"/>
      <c r="EP167" s="77"/>
      <c r="EQ167" s="77"/>
      <c r="ER167" s="77"/>
      <c r="ES167" s="77"/>
      <c r="ET167" s="77"/>
      <c r="EU167" s="77"/>
      <c r="EV167" s="77"/>
      <c r="EW167" s="77"/>
      <c r="EX167" s="77"/>
      <c r="EY167" s="77"/>
      <c r="EZ167" s="77"/>
      <c r="FA167" s="77"/>
      <c r="FB167" s="77"/>
      <c r="FC167" s="77"/>
      <c r="FD167" s="77"/>
      <c r="FE167" s="77"/>
      <c r="FF167" s="77"/>
      <c r="FG167" s="77"/>
      <c r="FH167" s="77"/>
      <c r="FI167" s="77"/>
      <c r="FJ167" s="77"/>
      <c r="FK167" s="77"/>
    </row>
    <row r="168" spans="1:167" s="78" customFormat="1" x14ac:dyDescent="0.2">
      <c r="A168" s="97" t="s">
        <v>1940</v>
      </c>
      <c r="B168" s="97" t="s">
        <v>588</v>
      </c>
      <c r="C168" s="98" t="s">
        <v>1207</v>
      </c>
      <c r="D168" s="99" t="s">
        <v>17</v>
      </c>
      <c r="E168" s="99">
        <v>3</v>
      </c>
      <c r="F168" s="99">
        <v>0.3</v>
      </c>
      <c r="G168" s="100"/>
      <c r="H168" s="101"/>
      <c r="I168" s="123">
        <v>3703.11</v>
      </c>
      <c r="J168" s="102">
        <f t="shared" ref="J168:J231" si="9">IF(ISNUMBER(I168),ROUND(E168*I168,2),"")</f>
        <v>11109.33</v>
      </c>
      <c r="K168" s="101">
        <f>BDI!$G$17</f>
        <v>0.11260000000000001</v>
      </c>
      <c r="L168" s="101"/>
      <c r="M168" s="101"/>
      <c r="N168" s="104">
        <f t="shared" ref="N168:N231" si="10">IF(ISNUMBER(I168),ROUND(I168*(1+K168),2),"")</f>
        <v>4120.08</v>
      </c>
      <c r="O168" s="103">
        <f t="shared" ref="O168:O231" si="11">IF(ISNUMBER(I168),ROUND(F168*N168*E168,2),"")</f>
        <v>3708.07</v>
      </c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77"/>
      <c r="DJ168" s="77"/>
      <c r="DK168" s="77"/>
      <c r="DL168" s="77"/>
      <c r="DM168" s="77"/>
      <c r="DN168" s="77"/>
      <c r="DO168" s="77"/>
      <c r="DP168" s="77"/>
      <c r="DQ168" s="77"/>
      <c r="DR168" s="77"/>
      <c r="DS168" s="77"/>
      <c r="DT168" s="77"/>
      <c r="DU168" s="77"/>
      <c r="DV168" s="77"/>
      <c r="DW168" s="77"/>
      <c r="DX168" s="77"/>
      <c r="DY168" s="77"/>
      <c r="DZ168" s="77"/>
      <c r="EA168" s="77"/>
      <c r="EB168" s="77"/>
      <c r="EC168" s="77"/>
      <c r="ED168" s="77"/>
      <c r="EE168" s="77"/>
      <c r="EF168" s="77"/>
      <c r="EG168" s="77"/>
      <c r="EH168" s="77"/>
      <c r="EI168" s="77"/>
      <c r="EJ168" s="77"/>
      <c r="EK168" s="77"/>
      <c r="EL168" s="77"/>
      <c r="EM168" s="77"/>
      <c r="EN168" s="77"/>
      <c r="EO168" s="77"/>
      <c r="EP168" s="77"/>
      <c r="EQ168" s="77"/>
      <c r="ER168" s="77"/>
      <c r="ES168" s="77"/>
      <c r="ET168" s="77"/>
      <c r="EU168" s="77"/>
      <c r="EV168" s="77"/>
      <c r="EW168" s="77"/>
      <c r="EX168" s="77"/>
      <c r="EY168" s="77"/>
      <c r="EZ168" s="77"/>
      <c r="FA168" s="77"/>
      <c r="FB168" s="77"/>
      <c r="FC168" s="77"/>
      <c r="FD168" s="77"/>
      <c r="FE168" s="77"/>
      <c r="FF168" s="77"/>
      <c r="FG168" s="77"/>
      <c r="FH168" s="77"/>
      <c r="FI168" s="77"/>
      <c r="FJ168" s="77"/>
      <c r="FK168" s="77"/>
    </row>
    <row r="169" spans="1:167" s="78" customFormat="1" x14ac:dyDescent="0.2">
      <c r="A169" s="97" t="s">
        <v>1941</v>
      </c>
      <c r="B169" s="97" t="s">
        <v>589</v>
      </c>
      <c r="C169" s="98" t="s">
        <v>1208</v>
      </c>
      <c r="D169" s="99" t="s">
        <v>17</v>
      </c>
      <c r="E169" s="99">
        <v>6</v>
      </c>
      <c r="F169" s="99">
        <v>0.3</v>
      </c>
      <c r="G169" s="100"/>
      <c r="H169" s="101"/>
      <c r="I169" s="123">
        <v>4626.1899999999996</v>
      </c>
      <c r="J169" s="102">
        <f t="shared" si="9"/>
        <v>27757.14</v>
      </c>
      <c r="K169" s="101">
        <f>BDI!$G$17</f>
        <v>0.11260000000000001</v>
      </c>
      <c r="L169" s="101"/>
      <c r="M169" s="101"/>
      <c r="N169" s="104">
        <f t="shared" si="10"/>
        <v>5147.1000000000004</v>
      </c>
      <c r="O169" s="103">
        <f t="shared" si="11"/>
        <v>9264.7800000000007</v>
      </c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  <c r="DH169" s="77"/>
      <c r="DI169" s="77"/>
      <c r="DJ169" s="77"/>
      <c r="DK169" s="77"/>
      <c r="DL169" s="77"/>
      <c r="DM169" s="77"/>
      <c r="DN169" s="77"/>
      <c r="DO169" s="77"/>
      <c r="DP169" s="77"/>
      <c r="DQ169" s="77"/>
      <c r="DR169" s="77"/>
      <c r="DS169" s="77"/>
      <c r="DT169" s="77"/>
      <c r="DU169" s="77"/>
      <c r="DV169" s="77"/>
      <c r="DW169" s="77"/>
      <c r="DX169" s="77"/>
      <c r="DY169" s="77"/>
      <c r="DZ169" s="77"/>
      <c r="EA169" s="77"/>
      <c r="EB169" s="77"/>
      <c r="EC169" s="77"/>
      <c r="ED169" s="77"/>
      <c r="EE169" s="77"/>
      <c r="EF169" s="77"/>
      <c r="EG169" s="77"/>
      <c r="EH169" s="77"/>
      <c r="EI169" s="77"/>
      <c r="EJ169" s="77"/>
      <c r="EK169" s="77"/>
      <c r="EL169" s="77"/>
      <c r="EM169" s="77"/>
      <c r="EN169" s="77"/>
      <c r="EO169" s="77"/>
      <c r="EP169" s="77"/>
      <c r="EQ169" s="77"/>
      <c r="ER169" s="77"/>
      <c r="ES169" s="77"/>
      <c r="ET169" s="77"/>
      <c r="EU169" s="77"/>
      <c r="EV169" s="77"/>
      <c r="EW169" s="77"/>
      <c r="EX169" s="77"/>
      <c r="EY169" s="77"/>
      <c r="EZ169" s="77"/>
      <c r="FA169" s="77"/>
      <c r="FB169" s="77"/>
      <c r="FC169" s="77"/>
      <c r="FD169" s="77"/>
      <c r="FE169" s="77"/>
      <c r="FF169" s="77"/>
      <c r="FG169" s="77"/>
      <c r="FH169" s="77"/>
      <c r="FI169" s="77"/>
      <c r="FJ169" s="77"/>
      <c r="FK169" s="77"/>
    </row>
    <row r="170" spans="1:167" s="78" customFormat="1" ht="25.5" x14ac:dyDescent="0.2">
      <c r="A170" s="97" t="s">
        <v>1942</v>
      </c>
      <c r="B170" s="97" t="s">
        <v>590</v>
      </c>
      <c r="C170" s="98" t="s">
        <v>1209</v>
      </c>
      <c r="D170" s="99" t="s">
        <v>17</v>
      </c>
      <c r="E170" s="99">
        <v>4</v>
      </c>
      <c r="F170" s="99">
        <v>0.3</v>
      </c>
      <c r="G170" s="100"/>
      <c r="H170" s="101"/>
      <c r="I170" s="123">
        <v>14563.77</v>
      </c>
      <c r="J170" s="102">
        <f t="shared" si="9"/>
        <v>58255.08</v>
      </c>
      <c r="K170" s="101">
        <f>BDI!$G$17</f>
        <v>0.11260000000000001</v>
      </c>
      <c r="L170" s="101"/>
      <c r="M170" s="101"/>
      <c r="N170" s="104">
        <f t="shared" si="10"/>
        <v>16203.65</v>
      </c>
      <c r="O170" s="103">
        <f t="shared" si="11"/>
        <v>19444.38</v>
      </c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  <c r="DD170" s="77"/>
      <c r="DE170" s="77"/>
      <c r="DF170" s="77"/>
      <c r="DG170" s="77"/>
      <c r="DH170" s="77"/>
      <c r="DI170" s="77"/>
      <c r="DJ170" s="77"/>
      <c r="DK170" s="77"/>
      <c r="DL170" s="77"/>
      <c r="DM170" s="77"/>
      <c r="DN170" s="77"/>
      <c r="DO170" s="77"/>
      <c r="DP170" s="77"/>
      <c r="DQ170" s="77"/>
      <c r="DR170" s="77"/>
      <c r="DS170" s="77"/>
      <c r="DT170" s="77"/>
      <c r="DU170" s="77"/>
      <c r="DV170" s="77"/>
      <c r="DW170" s="77"/>
      <c r="DX170" s="77"/>
      <c r="DY170" s="77"/>
      <c r="DZ170" s="77"/>
      <c r="EA170" s="77"/>
      <c r="EB170" s="77"/>
      <c r="EC170" s="77"/>
      <c r="ED170" s="77"/>
      <c r="EE170" s="77"/>
      <c r="EF170" s="77"/>
      <c r="EG170" s="77"/>
      <c r="EH170" s="77"/>
      <c r="EI170" s="77"/>
      <c r="EJ170" s="77"/>
      <c r="EK170" s="77"/>
      <c r="EL170" s="77"/>
      <c r="EM170" s="77"/>
      <c r="EN170" s="77"/>
      <c r="EO170" s="77"/>
      <c r="EP170" s="77"/>
      <c r="EQ170" s="77"/>
      <c r="ER170" s="77"/>
      <c r="ES170" s="77"/>
      <c r="ET170" s="77"/>
      <c r="EU170" s="77"/>
      <c r="EV170" s="77"/>
      <c r="EW170" s="77"/>
      <c r="EX170" s="77"/>
      <c r="EY170" s="77"/>
      <c r="EZ170" s="77"/>
      <c r="FA170" s="77"/>
      <c r="FB170" s="77"/>
      <c r="FC170" s="77"/>
      <c r="FD170" s="77"/>
      <c r="FE170" s="77"/>
      <c r="FF170" s="77"/>
      <c r="FG170" s="77"/>
      <c r="FH170" s="77"/>
      <c r="FI170" s="77"/>
      <c r="FJ170" s="77"/>
      <c r="FK170" s="77"/>
    </row>
    <row r="171" spans="1:167" s="78" customFormat="1" x14ac:dyDescent="0.2">
      <c r="A171" s="97" t="s">
        <v>1943</v>
      </c>
      <c r="B171" s="97" t="s">
        <v>591</v>
      </c>
      <c r="C171" s="98" t="s">
        <v>1641</v>
      </c>
      <c r="D171" s="99" t="s">
        <v>17</v>
      </c>
      <c r="E171" s="99">
        <v>15</v>
      </c>
      <c r="F171" s="99">
        <v>0.3</v>
      </c>
      <c r="G171" s="100"/>
      <c r="H171" s="101"/>
      <c r="I171" s="123">
        <v>140.16</v>
      </c>
      <c r="J171" s="102">
        <f t="shared" si="9"/>
        <v>2102.4</v>
      </c>
      <c r="K171" s="101">
        <f>BDI!$G$17</f>
        <v>0.11260000000000001</v>
      </c>
      <c r="L171" s="101"/>
      <c r="M171" s="101"/>
      <c r="N171" s="104">
        <f t="shared" si="10"/>
        <v>155.94</v>
      </c>
      <c r="O171" s="103">
        <f t="shared" si="11"/>
        <v>701.73</v>
      </c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  <c r="DH171" s="77"/>
      <c r="DI171" s="77"/>
      <c r="DJ171" s="77"/>
      <c r="DK171" s="77"/>
      <c r="DL171" s="77"/>
      <c r="DM171" s="77"/>
      <c r="DN171" s="77"/>
      <c r="DO171" s="77"/>
      <c r="DP171" s="77"/>
      <c r="DQ171" s="77"/>
      <c r="DR171" s="77"/>
      <c r="DS171" s="77"/>
      <c r="DT171" s="77"/>
      <c r="DU171" s="77"/>
      <c r="DV171" s="77"/>
      <c r="DW171" s="77"/>
      <c r="DX171" s="77"/>
      <c r="DY171" s="77"/>
      <c r="DZ171" s="77"/>
      <c r="EA171" s="77"/>
      <c r="EB171" s="77"/>
      <c r="EC171" s="77"/>
      <c r="ED171" s="77"/>
      <c r="EE171" s="77"/>
      <c r="EF171" s="77"/>
      <c r="EG171" s="77"/>
      <c r="EH171" s="77"/>
      <c r="EI171" s="77"/>
      <c r="EJ171" s="77"/>
      <c r="EK171" s="77"/>
      <c r="EL171" s="77"/>
      <c r="EM171" s="77"/>
      <c r="EN171" s="77"/>
      <c r="EO171" s="77"/>
      <c r="EP171" s="77"/>
      <c r="EQ171" s="77"/>
      <c r="ER171" s="77"/>
      <c r="ES171" s="77"/>
      <c r="ET171" s="77"/>
      <c r="EU171" s="77"/>
      <c r="EV171" s="77"/>
      <c r="EW171" s="77"/>
      <c r="EX171" s="77"/>
      <c r="EY171" s="77"/>
      <c r="EZ171" s="77"/>
      <c r="FA171" s="77"/>
      <c r="FB171" s="77"/>
      <c r="FC171" s="77"/>
      <c r="FD171" s="77"/>
      <c r="FE171" s="77"/>
      <c r="FF171" s="77"/>
      <c r="FG171" s="77"/>
      <c r="FH171" s="77"/>
      <c r="FI171" s="77"/>
      <c r="FJ171" s="77"/>
      <c r="FK171" s="77"/>
    </row>
    <row r="172" spans="1:167" s="78" customFormat="1" x14ac:dyDescent="0.2">
      <c r="A172" s="97" t="s">
        <v>1944</v>
      </c>
      <c r="B172" s="97" t="s">
        <v>592</v>
      </c>
      <c r="C172" s="98" t="s">
        <v>1210</v>
      </c>
      <c r="D172" s="99" t="s">
        <v>17</v>
      </c>
      <c r="E172" s="99">
        <v>6</v>
      </c>
      <c r="F172" s="99">
        <v>0.3</v>
      </c>
      <c r="G172" s="100"/>
      <c r="H172" s="101"/>
      <c r="I172" s="123">
        <v>606.29</v>
      </c>
      <c r="J172" s="102">
        <f t="shared" si="9"/>
        <v>3637.74</v>
      </c>
      <c r="K172" s="101">
        <f>BDI!$G$17</f>
        <v>0.11260000000000001</v>
      </c>
      <c r="L172" s="101"/>
      <c r="M172" s="101"/>
      <c r="N172" s="104">
        <f t="shared" si="10"/>
        <v>674.56</v>
      </c>
      <c r="O172" s="103">
        <f t="shared" si="11"/>
        <v>1214.21</v>
      </c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  <c r="DD172" s="77"/>
      <c r="DE172" s="77"/>
      <c r="DF172" s="77"/>
      <c r="DG172" s="77"/>
      <c r="DH172" s="77"/>
      <c r="DI172" s="77"/>
      <c r="DJ172" s="77"/>
      <c r="DK172" s="77"/>
      <c r="DL172" s="77"/>
      <c r="DM172" s="77"/>
      <c r="DN172" s="77"/>
      <c r="DO172" s="77"/>
      <c r="DP172" s="77"/>
      <c r="DQ172" s="77"/>
      <c r="DR172" s="77"/>
      <c r="DS172" s="77"/>
      <c r="DT172" s="77"/>
      <c r="DU172" s="77"/>
      <c r="DV172" s="77"/>
      <c r="DW172" s="77"/>
      <c r="DX172" s="77"/>
      <c r="DY172" s="77"/>
      <c r="DZ172" s="77"/>
      <c r="EA172" s="77"/>
      <c r="EB172" s="77"/>
      <c r="EC172" s="77"/>
      <c r="ED172" s="77"/>
      <c r="EE172" s="77"/>
      <c r="EF172" s="77"/>
      <c r="EG172" s="77"/>
      <c r="EH172" s="77"/>
      <c r="EI172" s="77"/>
      <c r="EJ172" s="77"/>
      <c r="EK172" s="77"/>
      <c r="EL172" s="77"/>
      <c r="EM172" s="77"/>
      <c r="EN172" s="77"/>
      <c r="EO172" s="77"/>
      <c r="EP172" s="77"/>
      <c r="EQ172" s="77"/>
      <c r="ER172" s="77"/>
      <c r="ES172" s="77"/>
      <c r="ET172" s="77"/>
      <c r="EU172" s="77"/>
      <c r="EV172" s="77"/>
      <c r="EW172" s="77"/>
      <c r="EX172" s="77"/>
      <c r="EY172" s="77"/>
      <c r="EZ172" s="77"/>
      <c r="FA172" s="77"/>
      <c r="FB172" s="77"/>
      <c r="FC172" s="77"/>
      <c r="FD172" s="77"/>
      <c r="FE172" s="77"/>
      <c r="FF172" s="77"/>
      <c r="FG172" s="77"/>
      <c r="FH172" s="77"/>
      <c r="FI172" s="77"/>
      <c r="FJ172" s="77"/>
      <c r="FK172" s="77"/>
    </row>
    <row r="173" spans="1:167" s="78" customFormat="1" x14ac:dyDescent="0.2">
      <c r="A173" s="97" t="s">
        <v>1945</v>
      </c>
      <c r="B173" s="97" t="s">
        <v>593</v>
      </c>
      <c r="C173" s="98" t="s">
        <v>1211</v>
      </c>
      <c r="D173" s="99" t="s">
        <v>17</v>
      </c>
      <c r="E173" s="99">
        <v>6</v>
      </c>
      <c r="F173" s="99">
        <v>0.3</v>
      </c>
      <c r="G173" s="100"/>
      <c r="H173" s="101"/>
      <c r="I173" s="123">
        <v>1083.8499999999999</v>
      </c>
      <c r="J173" s="102">
        <f t="shared" si="9"/>
        <v>6503.1</v>
      </c>
      <c r="K173" s="101">
        <f>BDI!$G$17</f>
        <v>0.11260000000000001</v>
      </c>
      <c r="L173" s="101"/>
      <c r="M173" s="101"/>
      <c r="N173" s="104">
        <f t="shared" si="10"/>
        <v>1205.8900000000001</v>
      </c>
      <c r="O173" s="103">
        <f t="shared" si="11"/>
        <v>2170.6</v>
      </c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  <c r="DD173" s="77"/>
      <c r="DE173" s="77"/>
      <c r="DF173" s="77"/>
      <c r="DG173" s="77"/>
      <c r="DH173" s="77"/>
      <c r="DI173" s="77"/>
      <c r="DJ173" s="77"/>
      <c r="DK173" s="77"/>
      <c r="DL173" s="77"/>
      <c r="DM173" s="77"/>
      <c r="DN173" s="77"/>
      <c r="DO173" s="77"/>
      <c r="DP173" s="77"/>
      <c r="DQ173" s="77"/>
      <c r="DR173" s="77"/>
      <c r="DS173" s="77"/>
      <c r="DT173" s="77"/>
      <c r="DU173" s="77"/>
      <c r="DV173" s="77"/>
      <c r="DW173" s="77"/>
      <c r="DX173" s="77"/>
      <c r="DY173" s="77"/>
      <c r="DZ173" s="77"/>
      <c r="EA173" s="77"/>
      <c r="EB173" s="77"/>
      <c r="EC173" s="77"/>
      <c r="ED173" s="77"/>
      <c r="EE173" s="77"/>
      <c r="EF173" s="77"/>
      <c r="EG173" s="77"/>
      <c r="EH173" s="77"/>
      <c r="EI173" s="77"/>
      <c r="EJ173" s="77"/>
      <c r="EK173" s="77"/>
      <c r="EL173" s="77"/>
      <c r="EM173" s="77"/>
      <c r="EN173" s="77"/>
      <c r="EO173" s="77"/>
      <c r="EP173" s="77"/>
      <c r="EQ173" s="77"/>
      <c r="ER173" s="77"/>
      <c r="ES173" s="77"/>
      <c r="ET173" s="77"/>
      <c r="EU173" s="77"/>
      <c r="EV173" s="77"/>
      <c r="EW173" s="77"/>
      <c r="EX173" s="77"/>
      <c r="EY173" s="77"/>
      <c r="EZ173" s="77"/>
      <c r="FA173" s="77"/>
      <c r="FB173" s="77"/>
      <c r="FC173" s="77"/>
      <c r="FD173" s="77"/>
      <c r="FE173" s="77"/>
      <c r="FF173" s="77"/>
      <c r="FG173" s="77"/>
      <c r="FH173" s="77"/>
      <c r="FI173" s="77"/>
      <c r="FJ173" s="77"/>
      <c r="FK173" s="77"/>
    </row>
    <row r="174" spans="1:167" s="78" customFormat="1" ht="25.5" x14ac:dyDescent="0.2">
      <c r="A174" s="97" t="s">
        <v>1946</v>
      </c>
      <c r="B174" s="97" t="s">
        <v>594</v>
      </c>
      <c r="C174" s="98" t="s">
        <v>1212</v>
      </c>
      <c r="D174" s="99" t="s">
        <v>17</v>
      </c>
      <c r="E174" s="99">
        <v>10</v>
      </c>
      <c r="F174" s="99">
        <v>0.3</v>
      </c>
      <c r="G174" s="100"/>
      <c r="H174" s="101"/>
      <c r="I174" s="123">
        <v>351.18</v>
      </c>
      <c r="J174" s="102">
        <f t="shared" si="9"/>
        <v>3511.8</v>
      </c>
      <c r="K174" s="101">
        <f>BDI!$G$17</f>
        <v>0.11260000000000001</v>
      </c>
      <c r="L174" s="101"/>
      <c r="M174" s="101"/>
      <c r="N174" s="104">
        <f t="shared" si="10"/>
        <v>390.72</v>
      </c>
      <c r="O174" s="103">
        <f t="shared" si="11"/>
        <v>1172.1600000000001</v>
      </c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  <c r="DD174" s="77"/>
      <c r="DE174" s="77"/>
      <c r="DF174" s="77"/>
      <c r="DG174" s="77"/>
      <c r="DH174" s="77"/>
      <c r="DI174" s="77"/>
      <c r="DJ174" s="77"/>
      <c r="DK174" s="77"/>
      <c r="DL174" s="77"/>
      <c r="DM174" s="77"/>
      <c r="DN174" s="77"/>
      <c r="DO174" s="77"/>
      <c r="DP174" s="77"/>
      <c r="DQ174" s="77"/>
      <c r="DR174" s="77"/>
      <c r="DS174" s="77"/>
      <c r="DT174" s="77"/>
      <c r="DU174" s="77"/>
      <c r="DV174" s="77"/>
      <c r="DW174" s="77"/>
      <c r="DX174" s="77"/>
      <c r="DY174" s="77"/>
      <c r="DZ174" s="77"/>
      <c r="EA174" s="77"/>
      <c r="EB174" s="77"/>
      <c r="EC174" s="77"/>
      <c r="ED174" s="77"/>
      <c r="EE174" s="77"/>
      <c r="EF174" s="77"/>
      <c r="EG174" s="77"/>
      <c r="EH174" s="77"/>
      <c r="EI174" s="77"/>
      <c r="EJ174" s="77"/>
      <c r="EK174" s="77"/>
      <c r="EL174" s="77"/>
      <c r="EM174" s="77"/>
      <c r="EN174" s="77"/>
      <c r="EO174" s="77"/>
      <c r="EP174" s="77"/>
      <c r="EQ174" s="77"/>
      <c r="ER174" s="77"/>
      <c r="ES174" s="77"/>
      <c r="ET174" s="77"/>
      <c r="EU174" s="77"/>
      <c r="EV174" s="77"/>
      <c r="EW174" s="77"/>
      <c r="EX174" s="77"/>
      <c r="EY174" s="77"/>
      <c r="EZ174" s="77"/>
      <c r="FA174" s="77"/>
      <c r="FB174" s="77"/>
      <c r="FC174" s="77"/>
      <c r="FD174" s="77"/>
      <c r="FE174" s="77"/>
      <c r="FF174" s="77"/>
      <c r="FG174" s="77"/>
      <c r="FH174" s="77"/>
      <c r="FI174" s="77"/>
      <c r="FJ174" s="77"/>
      <c r="FK174" s="77"/>
    </row>
    <row r="175" spans="1:167" s="78" customFormat="1" ht="25.5" x14ac:dyDescent="0.2">
      <c r="A175" s="97" t="s">
        <v>1947</v>
      </c>
      <c r="B175" s="97" t="s">
        <v>595</v>
      </c>
      <c r="C175" s="98" t="s">
        <v>1213</v>
      </c>
      <c r="D175" s="99" t="s">
        <v>17</v>
      </c>
      <c r="E175" s="99">
        <v>5</v>
      </c>
      <c r="F175" s="99">
        <v>0.3</v>
      </c>
      <c r="G175" s="100"/>
      <c r="H175" s="101"/>
      <c r="I175" s="123">
        <v>190.18</v>
      </c>
      <c r="J175" s="102">
        <f t="shared" si="9"/>
        <v>950.9</v>
      </c>
      <c r="K175" s="101">
        <f>BDI!$G$17</f>
        <v>0.11260000000000001</v>
      </c>
      <c r="L175" s="101"/>
      <c r="M175" s="101"/>
      <c r="N175" s="104">
        <f t="shared" si="10"/>
        <v>211.59</v>
      </c>
      <c r="O175" s="103">
        <f t="shared" si="11"/>
        <v>317.39</v>
      </c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  <c r="DH175" s="77"/>
      <c r="DI175" s="77"/>
      <c r="DJ175" s="77"/>
      <c r="DK175" s="77"/>
      <c r="DL175" s="77"/>
      <c r="DM175" s="77"/>
      <c r="DN175" s="77"/>
      <c r="DO175" s="77"/>
      <c r="DP175" s="77"/>
      <c r="DQ175" s="77"/>
      <c r="DR175" s="77"/>
      <c r="DS175" s="77"/>
      <c r="DT175" s="77"/>
      <c r="DU175" s="77"/>
      <c r="DV175" s="77"/>
      <c r="DW175" s="77"/>
      <c r="DX175" s="77"/>
      <c r="DY175" s="77"/>
      <c r="DZ175" s="77"/>
      <c r="EA175" s="77"/>
      <c r="EB175" s="77"/>
      <c r="EC175" s="77"/>
      <c r="ED175" s="77"/>
      <c r="EE175" s="77"/>
      <c r="EF175" s="77"/>
      <c r="EG175" s="77"/>
      <c r="EH175" s="77"/>
      <c r="EI175" s="77"/>
      <c r="EJ175" s="77"/>
      <c r="EK175" s="77"/>
      <c r="EL175" s="77"/>
      <c r="EM175" s="77"/>
      <c r="EN175" s="77"/>
      <c r="EO175" s="77"/>
      <c r="EP175" s="77"/>
      <c r="EQ175" s="77"/>
      <c r="ER175" s="77"/>
      <c r="ES175" s="77"/>
      <c r="ET175" s="77"/>
      <c r="EU175" s="77"/>
      <c r="EV175" s="77"/>
      <c r="EW175" s="77"/>
      <c r="EX175" s="77"/>
      <c r="EY175" s="77"/>
      <c r="EZ175" s="77"/>
      <c r="FA175" s="77"/>
      <c r="FB175" s="77"/>
      <c r="FC175" s="77"/>
      <c r="FD175" s="77"/>
      <c r="FE175" s="77"/>
      <c r="FF175" s="77"/>
      <c r="FG175" s="77"/>
      <c r="FH175" s="77"/>
      <c r="FI175" s="77"/>
      <c r="FJ175" s="77"/>
      <c r="FK175" s="77"/>
    </row>
    <row r="176" spans="1:167" s="78" customFormat="1" ht="25.5" x14ac:dyDescent="0.2">
      <c r="A176" s="97" t="s">
        <v>1948</v>
      </c>
      <c r="B176" s="97" t="s">
        <v>596</v>
      </c>
      <c r="C176" s="98" t="s">
        <v>1214</v>
      </c>
      <c r="D176" s="99" t="s">
        <v>17</v>
      </c>
      <c r="E176" s="99">
        <v>10</v>
      </c>
      <c r="F176" s="99">
        <v>0.3</v>
      </c>
      <c r="G176" s="100"/>
      <c r="H176" s="101"/>
      <c r="I176" s="123">
        <v>183.81</v>
      </c>
      <c r="J176" s="102">
        <f t="shared" si="9"/>
        <v>1838.1</v>
      </c>
      <c r="K176" s="101">
        <f>BDI!$G$17</f>
        <v>0.11260000000000001</v>
      </c>
      <c r="L176" s="101"/>
      <c r="M176" s="101"/>
      <c r="N176" s="104">
        <f t="shared" si="10"/>
        <v>204.51</v>
      </c>
      <c r="O176" s="103">
        <f t="shared" si="11"/>
        <v>613.53</v>
      </c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  <c r="DH176" s="77"/>
      <c r="DI176" s="77"/>
      <c r="DJ176" s="77"/>
      <c r="DK176" s="77"/>
      <c r="DL176" s="77"/>
      <c r="DM176" s="77"/>
      <c r="DN176" s="77"/>
      <c r="DO176" s="77"/>
      <c r="DP176" s="77"/>
      <c r="DQ176" s="77"/>
      <c r="DR176" s="77"/>
      <c r="DS176" s="77"/>
      <c r="DT176" s="77"/>
      <c r="DU176" s="77"/>
      <c r="DV176" s="77"/>
      <c r="DW176" s="77"/>
      <c r="DX176" s="77"/>
      <c r="DY176" s="77"/>
      <c r="DZ176" s="77"/>
      <c r="EA176" s="77"/>
      <c r="EB176" s="77"/>
      <c r="EC176" s="77"/>
      <c r="ED176" s="77"/>
      <c r="EE176" s="77"/>
      <c r="EF176" s="77"/>
      <c r="EG176" s="77"/>
      <c r="EH176" s="77"/>
      <c r="EI176" s="77"/>
      <c r="EJ176" s="77"/>
      <c r="EK176" s="77"/>
      <c r="EL176" s="77"/>
      <c r="EM176" s="77"/>
      <c r="EN176" s="77"/>
      <c r="EO176" s="77"/>
      <c r="EP176" s="77"/>
      <c r="EQ176" s="77"/>
      <c r="ER176" s="77"/>
      <c r="ES176" s="77"/>
      <c r="ET176" s="77"/>
      <c r="EU176" s="77"/>
      <c r="EV176" s="77"/>
      <c r="EW176" s="77"/>
      <c r="EX176" s="77"/>
      <c r="EY176" s="77"/>
      <c r="EZ176" s="77"/>
      <c r="FA176" s="77"/>
      <c r="FB176" s="77"/>
      <c r="FC176" s="77"/>
      <c r="FD176" s="77"/>
      <c r="FE176" s="77"/>
      <c r="FF176" s="77"/>
      <c r="FG176" s="77"/>
      <c r="FH176" s="77"/>
      <c r="FI176" s="77"/>
      <c r="FJ176" s="77"/>
      <c r="FK176" s="77"/>
    </row>
    <row r="177" spans="1:167" s="78" customFormat="1" ht="25.5" x14ac:dyDescent="0.2">
      <c r="A177" s="97" t="s">
        <v>1949</v>
      </c>
      <c r="B177" s="97" t="s">
        <v>597</v>
      </c>
      <c r="C177" s="98" t="s">
        <v>1215</v>
      </c>
      <c r="D177" s="99" t="s">
        <v>17</v>
      </c>
      <c r="E177" s="99">
        <v>12</v>
      </c>
      <c r="F177" s="99">
        <v>0.3</v>
      </c>
      <c r="G177" s="100"/>
      <c r="H177" s="101"/>
      <c r="I177" s="123">
        <v>1744.41</v>
      </c>
      <c r="J177" s="102">
        <f t="shared" si="9"/>
        <v>20932.919999999998</v>
      </c>
      <c r="K177" s="101">
        <f>BDI!$G$17</f>
        <v>0.11260000000000001</v>
      </c>
      <c r="L177" s="101"/>
      <c r="M177" s="101"/>
      <c r="N177" s="104">
        <f t="shared" si="10"/>
        <v>1940.83</v>
      </c>
      <c r="O177" s="103">
        <f t="shared" si="11"/>
        <v>6986.99</v>
      </c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  <c r="DD177" s="77"/>
      <c r="DE177" s="77"/>
      <c r="DF177" s="77"/>
      <c r="DG177" s="77"/>
      <c r="DH177" s="77"/>
      <c r="DI177" s="77"/>
      <c r="DJ177" s="77"/>
      <c r="DK177" s="77"/>
      <c r="DL177" s="77"/>
      <c r="DM177" s="77"/>
      <c r="DN177" s="77"/>
      <c r="DO177" s="77"/>
      <c r="DP177" s="77"/>
      <c r="DQ177" s="77"/>
      <c r="DR177" s="77"/>
      <c r="DS177" s="77"/>
      <c r="DT177" s="77"/>
      <c r="DU177" s="77"/>
      <c r="DV177" s="77"/>
      <c r="DW177" s="77"/>
      <c r="DX177" s="77"/>
      <c r="DY177" s="77"/>
      <c r="DZ177" s="77"/>
      <c r="EA177" s="77"/>
      <c r="EB177" s="77"/>
      <c r="EC177" s="77"/>
      <c r="ED177" s="77"/>
      <c r="EE177" s="77"/>
      <c r="EF177" s="77"/>
      <c r="EG177" s="77"/>
      <c r="EH177" s="77"/>
      <c r="EI177" s="77"/>
      <c r="EJ177" s="77"/>
      <c r="EK177" s="77"/>
      <c r="EL177" s="77"/>
      <c r="EM177" s="77"/>
      <c r="EN177" s="77"/>
      <c r="EO177" s="77"/>
      <c r="EP177" s="77"/>
      <c r="EQ177" s="77"/>
      <c r="ER177" s="77"/>
      <c r="ES177" s="77"/>
      <c r="ET177" s="77"/>
      <c r="EU177" s="77"/>
      <c r="EV177" s="77"/>
      <c r="EW177" s="77"/>
      <c r="EX177" s="77"/>
      <c r="EY177" s="77"/>
      <c r="EZ177" s="77"/>
      <c r="FA177" s="77"/>
      <c r="FB177" s="77"/>
      <c r="FC177" s="77"/>
      <c r="FD177" s="77"/>
      <c r="FE177" s="77"/>
      <c r="FF177" s="77"/>
      <c r="FG177" s="77"/>
      <c r="FH177" s="77"/>
      <c r="FI177" s="77"/>
      <c r="FJ177" s="77"/>
      <c r="FK177" s="77"/>
    </row>
    <row r="178" spans="1:167" s="78" customFormat="1" x14ac:dyDescent="0.2">
      <c r="A178" s="97" t="s">
        <v>1950</v>
      </c>
      <c r="B178" s="97" t="s">
        <v>598</v>
      </c>
      <c r="C178" s="98" t="s">
        <v>1216</v>
      </c>
      <c r="D178" s="99" t="s">
        <v>17</v>
      </c>
      <c r="E178" s="99">
        <v>2</v>
      </c>
      <c r="F178" s="99">
        <v>0.3</v>
      </c>
      <c r="G178" s="100"/>
      <c r="H178" s="101"/>
      <c r="I178" s="123">
        <v>330.94</v>
      </c>
      <c r="J178" s="102">
        <f t="shared" si="9"/>
        <v>661.88</v>
      </c>
      <c r="K178" s="101">
        <f>BDI!$G$17</f>
        <v>0.11260000000000001</v>
      </c>
      <c r="L178" s="101"/>
      <c r="M178" s="101"/>
      <c r="N178" s="104">
        <f t="shared" si="10"/>
        <v>368.2</v>
      </c>
      <c r="O178" s="103">
        <f t="shared" si="11"/>
        <v>220.92</v>
      </c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  <c r="DC178" s="77"/>
      <c r="DD178" s="77"/>
      <c r="DE178" s="77"/>
      <c r="DF178" s="77"/>
      <c r="DG178" s="77"/>
      <c r="DH178" s="77"/>
      <c r="DI178" s="77"/>
      <c r="DJ178" s="77"/>
      <c r="DK178" s="77"/>
      <c r="DL178" s="77"/>
      <c r="DM178" s="77"/>
      <c r="DN178" s="77"/>
      <c r="DO178" s="77"/>
      <c r="DP178" s="77"/>
      <c r="DQ178" s="77"/>
      <c r="DR178" s="77"/>
      <c r="DS178" s="77"/>
      <c r="DT178" s="77"/>
      <c r="DU178" s="77"/>
      <c r="DV178" s="77"/>
      <c r="DW178" s="77"/>
      <c r="DX178" s="77"/>
      <c r="DY178" s="77"/>
      <c r="DZ178" s="77"/>
      <c r="EA178" s="77"/>
      <c r="EB178" s="77"/>
      <c r="EC178" s="77"/>
      <c r="ED178" s="77"/>
      <c r="EE178" s="77"/>
      <c r="EF178" s="77"/>
      <c r="EG178" s="77"/>
      <c r="EH178" s="77"/>
      <c r="EI178" s="77"/>
      <c r="EJ178" s="77"/>
      <c r="EK178" s="77"/>
      <c r="EL178" s="77"/>
      <c r="EM178" s="77"/>
      <c r="EN178" s="77"/>
      <c r="EO178" s="77"/>
      <c r="EP178" s="77"/>
      <c r="EQ178" s="77"/>
      <c r="ER178" s="77"/>
      <c r="ES178" s="77"/>
      <c r="ET178" s="77"/>
      <c r="EU178" s="77"/>
      <c r="EV178" s="77"/>
      <c r="EW178" s="77"/>
      <c r="EX178" s="77"/>
      <c r="EY178" s="77"/>
      <c r="EZ178" s="77"/>
      <c r="FA178" s="77"/>
      <c r="FB178" s="77"/>
      <c r="FC178" s="77"/>
      <c r="FD178" s="77"/>
      <c r="FE178" s="77"/>
      <c r="FF178" s="77"/>
      <c r="FG178" s="77"/>
      <c r="FH178" s="77"/>
      <c r="FI178" s="77"/>
      <c r="FJ178" s="77"/>
      <c r="FK178" s="77"/>
    </row>
    <row r="179" spans="1:167" s="78" customFormat="1" x14ac:dyDescent="0.2">
      <c r="A179" s="97" t="s">
        <v>1951</v>
      </c>
      <c r="B179" s="97" t="s">
        <v>599</v>
      </c>
      <c r="C179" s="98" t="s">
        <v>1217</v>
      </c>
      <c r="D179" s="99" t="s">
        <v>17</v>
      </c>
      <c r="E179" s="99">
        <v>2</v>
      </c>
      <c r="F179" s="99">
        <v>0.3</v>
      </c>
      <c r="G179" s="100"/>
      <c r="H179" s="101"/>
      <c r="I179" s="123">
        <v>370.07</v>
      </c>
      <c r="J179" s="102">
        <f t="shared" si="9"/>
        <v>740.14</v>
      </c>
      <c r="K179" s="101">
        <f>BDI!$G$17</f>
        <v>0.11260000000000001</v>
      </c>
      <c r="L179" s="101"/>
      <c r="M179" s="101"/>
      <c r="N179" s="104">
        <f t="shared" si="10"/>
        <v>411.74</v>
      </c>
      <c r="O179" s="103">
        <f t="shared" si="11"/>
        <v>247.04</v>
      </c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  <c r="DI179" s="77"/>
      <c r="DJ179" s="77"/>
      <c r="DK179" s="77"/>
      <c r="DL179" s="77"/>
      <c r="DM179" s="77"/>
      <c r="DN179" s="77"/>
      <c r="DO179" s="77"/>
      <c r="DP179" s="77"/>
      <c r="DQ179" s="77"/>
      <c r="DR179" s="77"/>
      <c r="DS179" s="77"/>
      <c r="DT179" s="77"/>
      <c r="DU179" s="77"/>
      <c r="DV179" s="77"/>
      <c r="DW179" s="77"/>
      <c r="DX179" s="77"/>
      <c r="DY179" s="77"/>
      <c r="DZ179" s="77"/>
      <c r="EA179" s="77"/>
      <c r="EB179" s="77"/>
      <c r="EC179" s="77"/>
      <c r="ED179" s="77"/>
      <c r="EE179" s="77"/>
      <c r="EF179" s="77"/>
      <c r="EG179" s="77"/>
      <c r="EH179" s="77"/>
      <c r="EI179" s="77"/>
      <c r="EJ179" s="77"/>
      <c r="EK179" s="77"/>
      <c r="EL179" s="77"/>
      <c r="EM179" s="77"/>
      <c r="EN179" s="77"/>
      <c r="EO179" s="77"/>
      <c r="EP179" s="77"/>
      <c r="EQ179" s="77"/>
      <c r="ER179" s="77"/>
      <c r="ES179" s="77"/>
      <c r="ET179" s="77"/>
      <c r="EU179" s="77"/>
      <c r="EV179" s="77"/>
      <c r="EW179" s="77"/>
      <c r="EX179" s="77"/>
      <c r="EY179" s="77"/>
      <c r="EZ179" s="77"/>
      <c r="FA179" s="77"/>
      <c r="FB179" s="77"/>
      <c r="FC179" s="77"/>
      <c r="FD179" s="77"/>
      <c r="FE179" s="77"/>
      <c r="FF179" s="77"/>
      <c r="FG179" s="77"/>
      <c r="FH179" s="77"/>
      <c r="FI179" s="77"/>
      <c r="FJ179" s="77"/>
      <c r="FK179" s="77"/>
    </row>
    <row r="180" spans="1:167" s="78" customFormat="1" x14ac:dyDescent="0.2">
      <c r="A180" s="97" t="s">
        <v>1952</v>
      </c>
      <c r="B180" s="97" t="s">
        <v>600</v>
      </c>
      <c r="C180" s="98" t="s">
        <v>1218</v>
      </c>
      <c r="D180" s="99" t="s">
        <v>17</v>
      </c>
      <c r="E180" s="99">
        <v>2</v>
      </c>
      <c r="F180" s="99">
        <v>0.3</v>
      </c>
      <c r="G180" s="100"/>
      <c r="H180" s="101"/>
      <c r="I180" s="123">
        <v>448.2</v>
      </c>
      <c r="J180" s="102">
        <f t="shared" si="9"/>
        <v>896.4</v>
      </c>
      <c r="K180" s="101">
        <f>BDI!$G$17</f>
        <v>0.11260000000000001</v>
      </c>
      <c r="L180" s="101"/>
      <c r="M180" s="101"/>
      <c r="N180" s="104">
        <f t="shared" si="10"/>
        <v>498.67</v>
      </c>
      <c r="O180" s="103">
        <f t="shared" si="11"/>
        <v>299.2</v>
      </c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  <c r="DC180" s="77"/>
      <c r="DD180" s="77"/>
      <c r="DE180" s="77"/>
      <c r="DF180" s="77"/>
      <c r="DG180" s="77"/>
      <c r="DH180" s="77"/>
      <c r="DI180" s="77"/>
      <c r="DJ180" s="77"/>
      <c r="DK180" s="77"/>
      <c r="DL180" s="77"/>
      <c r="DM180" s="77"/>
      <c r="DN180" s="77"/>
      <c r="DO180" s="77"/>
      <c r="DP180" s="77"/>
      <c r="DQ180" s="77"/>
      <c r="DR180" s="77"/>
      <c r="DS180" s="77"/>
      <c r="DT180" s="77"/>
      <c r="DU180" s="77"/>
      <c r="DV180" s="77"/>
      <c r="DW180" s="77"/>
      <c r="DX180" s="77"/>
      <c r="DY180" s="77"/>
      <c r="DZ180" s="77"/>
      <c r="EA180" s="77"/>
      <c r="EB180" s="77"/>
      <c r="EC180" s="77"/>
      <c r="ED180" s="77"/>
      <c r="EE180" s="77"/>
      <c r="EF180" s="77"/>
      <c r="EG180" s="77"/>
      <c r="EH180" s="77"/>
      <c r="EI180" s="77"/>
      <c r="EJ180" s="77"/>
      <c r="EK180" s="77"/>
      <c r="EL180" s="77"/>
      <c r="EM180" s="77"/>
      <c r="EN180" s="77"/>
      <c r="EO180" s="77"/>
      <c r="EP180" s="77"/>
      <c r="EQ180" s="77"/>
      <c r="ER180" s="77"/>
      <c r="ES180" s="77"/>
      <c r="ET180" s="77"/>
      <c r="EU180" s="77"/>
      <c r="EV180" s="77"/>
      <c r="EW180" s="77"/>
      <c r="EX180" s="77"/>
      <c r="EY180" s="77"/>
      <c r="EZ180" s="77"/>
      <c r="FA180" s="77"/>
      <c r="FB180" s="77"/>
      <c r="FC180" s="77"/>
      <c r="FD180" s="77"/>
      <c r="FE180" s="77"/>
      <c r="FF180" s="77"/>
      <c r="FG180" s="77"/>
      <c r="FH180" s="77"/>
      <c r="FI180" s="77"/>
      <c r="FJ180" s="77"/>
      <c r="FK180" s="77"/>
    </row>
    <row r="181" spans="1:167" s="78" customFormat="1" x14ac:dyDescent="0.2">
      <c r="A181" s="97" t="s">
        <v>1953</v>
      </c>
      <c r="B181" s="97" t="s">
        <v>601</v>
      </c>
      <c r="C181" s="98" t="s">
        <v>1219</v>
      </c>
      <c r="D181" s="99" t="s">
        <v>17</v>
      </c>
      <c r="E181" s="99">
        <v>2</v>
      </c>
      <c r="F181" s="99">
        <v>0.3</v>
      </c>
      <c r="G181" s="100"/>
      <c r="H181" s="101"/>
      <c r="I181" s="123">
        <v>512.15</v>
      </c>
      <c r="J181" s="102">
        <f t="shared" si="9"/>
        <v>1024.3</v>
      </c>
      <c r="K181" s="101">
        <f>BDI!$G$17</f>
        <v>0.11260000000000001</v>
      </c>
      <c r="L181" s="101"/>
      <c r="M181" s="101"/>
      <c r="N181" s="104">
        <f t="shared" si="10"/>
        <v>569.82000000000005</v>
      </c>
      <c r="O181" s="103">
        <f t="shared" si="11"/>
        <v>341.89</v>
      </c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  <c r="DC181" s="77"/>
      <c r="DD181" s="77"/>
      <c r="DE181" s="77"/>
      <c r="DF181" s="77"/>
      <c r="DG181" s="77"/>
      <c r="DH181" s="77"/>
      <c r="DI181" s="77"/>
      <c r="DJ181" s="77"/>
      <c r="DK181" s="77"/>
      <c r="DL181" s="77"/>
      <c r="DM181" s="77"/>
      <c r="DN181" s="77"/>
      <c r="DO181" s="77"/>
      <c r="DP181" s="77"/>
      <c r="DQ181" s="77"/>
      <c r="DR181" s="77"/>
      <c r="DS181" s="77"/>
      <c r="DT181" s="77"/>
      <c r="DU181" s="77"/>
      <c r="DV181" s="77"/>
      <c r="DW181" s="77"/>
      <c r="DX181" s="77"/>
      <c r="DY181" s="77"/>
      <c r="DZ181" s="77"/>
      <c r="EA181" s="77"/>
      <c r="EB181" s="77"/>
      <c r="EC181" s="77"/>
      <c r="ED181" s="77"/>
      <c r="EE181" s="77"/>
      <c r="EF181" s="77"/>
      <c r="EG181" s="77"/>
      <c r="EH181" s="77"/>
      <c r="EI181" s="77"/>
      <c r="EJ181" s="77"/>
      <c r="EK181" s="77"/>
      <c r="EL181" s="77"/>
      <c r="EM181" s="77"/>
      <c r="EN181" s="77"/>
      <c r="EO181" s="77"/>
      <c r="EP181" s="77"/>
      <c r="EQ181" s="77"/>
      <c r="ER181" s="77"/>
      <c r="ES181" s="77"/>
      <c r="ET181" s="77"/>
      <c r="EU181" s="77"/>
      <c r="EV181" s="77"/>
      <c r="EW181" s="77"/>
      <c r="EX181" s="77"/>
      <c r="EY181" s="77"/>
      <c r="EZ181" s="77"/>
      <c r="FA181" s="77"/>
      <c r="FB181" s="77"/>
      <c r="FC181" s="77"/>
      <c r="FD181" s="77"/>
      <c r="FE181" s="77"/>
      <c r="FF181" s="77"/>
      <c r="FG181" s="77"/>
      <c r="FH181" s="77"/>
      <c r="FI181" s="77"/>
      <c r="FJ181" s="77"/>
      <c r="FK181" s="77"/>
    </row>
    <row r="182" spans="1:167" s="78" customFormat="1" x14ac:dyDescent="0.2">
      <c r="A182" s="97" t="s">
        <v>1954</v>
      </c>
      <c r="B182" s="97" t="s">
        <v>602</v>
      </c>
      <c r="C182" s="98" t="s">
        <v>1220</v>
      </c>
      <c r="D182" s="99" t="s">
        <v>17</v>
      </c>
      <c r="E182" s="99">
        <v>2</v>
      </c>
      <c r="F182" s="99">
        <v>0.3</v>
      </c>
      <c r="G182" s="100"/>
      <c r="H182" s="101"/>
      <c r="I182" s="123">
        <v>682.93</v>
      </c>
      <c r="J182" s="102">
        <f t="shared" si="9"/>
        <v>1365.86</v>
      </c>
      <c r="K182" s="101">
        <f>BDI!$G$17</f>
        <v>0.11260000000000001</v>
      </c>
      <c r="L182" s="101"/>
      <c r="M182" s="101"/>
      <c r="N182" s="104">
        <f t="shared" si="10"/>
        <v>759.83</v>
      </c>
      <c r="O182" s="103">
        <f t="shared" si="11"/>
        <v>455.9</v>
      </c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  <c r="DC182" s="77"/>
      <c r="DD182" s="77"/>
      <c r="DE182" s="77"/>
      <c r="DF182" s="77"/>
      <c r="DG182" s="77"/>
      <c r="DH182" s="77"/>
      <c r="DI182" s="77"/>
      <c r="DJ182" s="77"/>
      <c r="DK182" s="77"/>
      <c r="DL182" s="77"/>
      <c r="DM182" s="77"/>
      <c r="DN182" s="77"/>
      <c r="DO182" s="77"/>
      <c r="DP182" s="77"/>
      <c r="DQ182" s="77"/>
      <c r="DR182" s="77"/>
      <c r="DS182" s="77"/>
      <c r="DT182" s="77"/>
      <c r="DU182" s="77"/>
      <c r="DV182" s="77"/>
      <c r="DW182" s="77"/>
      <c r="DX182" s="77"/>
      <c r="DY182" s="77"/>
      <c r="DZ182" s="77"/>
      <c r="EA182" s="77"/>
      <c r="EB182" s="77"/>
      <c r="EC182" s="77"/>
      <c r="ED182" s="77"/>
      <c r="EE182" s="77"/>
      <c r="EF182" s="77"/>
      <c r="EG182" s="77"/>
      <c r="EH182" s="77"/>
      <c r="EI182" s="77"/>
      <c r="EJ182" s="77"/>
      <c r="EK182" s="77"/>
      <c r="EL182" s="77"/>
      <c r="EM182" s="77"/>
      <c r="EN182" s="77"/>
      <c r="EO182" s="77"/>
      <c r="EP182" s="77"/>
      <c r="EQ182" s="77"/>
      <c r="ER182" s="77"/>
      <c r="ES182" s="77"/>
      <c r="ET182" s="77"/>
      <c r="EU182" s="77"/>
      <c r="EV182" s="77"/>
      <c r="EW182" s="77"/>
      <c r="EX182" s="77"/>
      <c r="EY182" s="77"/>
      <c r="EZ182" s="77"/>
      <c r="FA182" s="77"/>
      <c r="FB182" s="77"/>
      <c r="FC182" s="77"/>
      <c r="FD182" s="77"/>
      <c r="FE182" s="77"/>
      <c r="FF182" s="77"/>
      <c r="FG182" s="77"/>
      <c r="FH182" s="77"/>
      <c r="FI182" s="77"/>
      <c r="FJ182" s="77"/>
      <c r="FK182" s="77"/>
    </row>
    <row r="183" spans="1:167" s="78" customFormat="1" x14ac:dyDescent="0.2">
      <c r="A183" s="97" t="s">
        <v>1955</v>
      </c>
      <c r="B183" s="97" t="s">
        <v>603</v>
      </c>
      <c r="C183" s="98" t="s">
        <v>1221</v>
      </c>
      <c r="D183" s="99" t="s">
        <v>17</v>
      </c>
      <c r="E183" s="99">
        <v>2</v>
      </c>
      <c r="F183" s="99">
        <v>0.3</v>
      </c>
      <c r="G183" s="100"/>
      <c r="H183" s="101"/>
      <c r="I183" s="123">
        <v>866.93</v>
      </c>
      <c r="J183" s="102">
        <f t="shared" si="9"/>
        <v>1733.86</v>
      </c>
      <c r="K183" s="101">
        <f>BDI!$G$17</f>
        <v>0.11260000000000001</v>
      </c>
      <c r="L183" s="101"/>
      <c r="M183" s="101"/>
      <c r="N183" s="104">
        <f t="shared" si="10"/>
        <v>964.55</v>
      </c>
      <c r="O183" s="103">
        <f t="shared" si="11"/>
        <v>578.73</v>
      </c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  <c r="DC183" s="77"/>
      <c r="DD183" s="77"/>
      <c r="DE183" s="77"/>
      <c r="DF183" s="77"/>
      <c r="DG183" s="77"/>
      <c r="DH183" s="77"/>
      <c r="DI183" s="77"/>
      <c r="DJ183" s="77"/>
      <c r="DK183" s="77"/>
      <c r="DL183" s="77"/>
      <c r="DM183" s="77"/>
      <c r="DN183" s="77"/>
      <c r="DO183" s="77"/>
      <c r="DP183" s="77"/>
      <c r="DQ183" s="77"/>
      <c r="DR183" s="77"/>
      <c r="DS183" s="77"/>
      <c r="DT183" s="77"/>
      <c r="DU183" s="77"/>
      <c r="DV183" s="77"/>
      <c r="DW183" s="77"/>
      <c r="DX183" s="77"/>
      <c r="DY183" s="77"/>
      <c r="DZ183" s="77"/>
      <c r="EA183" s="77"/>
      <c r="EB183" s="77"/>
      <c r="EC183" s="77"/>
      <c r="ED183" s="77"/>
      <c r="EE183" s="77"/>
      <c r="EF183" s="77"/>
      <c r="EG183" s="77"/>
      <c r="EH183" s="77"/>
      <c r="EI183" s="77"/>
      <c r="EJ183" s="77"/>
      <c r="EK183" s="77"/>
      <c r="EL183" s="77"/>
      <c r="EM183" s="77"/>
      <c r="EN183" s="77"/>
      <c r="EO183" s="77"/>
      <c r="EP183" s="77"/>
      <c r="EQ183" s="77"/>
      <c r="ER183" s="77"/>
      <c r="ES183" s="77"/>
      <c r="ET183" s="77"/>
      <c r="EU183" s="77"/>
      <c r="EV183" s="77"/>
      <c r="EW183" s="77"/>
      <c r="EX183" s="77"/>
      <c r="EY183" s="77"/>
      <c r="EZ183" s="77"/>
      <c r="FA183" s="77"/>
      <c r="FB183" s="77"/>
      <c r="FC183" s="77"/>
      <c r="FD183" s="77"/>
      <c r="FE183" s="77"/>
      <c r="FF183" s="77"/>
      <c r="FG183" s="77"/>
      <c r="FH183" s="77"/>
      <c r="FI183" s="77"/>
      <c r="FJ183" s="77"/>
      <c r="FK183" s="77"/>
    </row>
    <row r="184" spans="1:167" s="78" customFormat="1" x14ac:dyDescent="0.2">
      <c r="A184" s="97" t="s">
        <v>1956</v>
      </c>
      <c r="B184" s="97" t="s">
        <v>604</v>
      </c>
      <c r="C184" s="98" t="s">
        <v>1222</v>
      </c>
      <c r="D184" s="99" t="s">
        <v>17</v>
      </c>
      <c r="E184" s="99">
        <v>2</v>
      </c>
      <c r="F184" s="99">
        <v>0.3</v>
      </c>
      <c r="G184" s="100"/>
      <c r="H184" s="101"/>
      <c r="I184" s="123">
        <v>1038.78</v>
      </c>
      <c r="J184" s="102">
        <f t="shared" si="9"/>
        <v>2077.56</v>
      </c>
      <c r="K184" s="101">
        <f>BDI!$G$17</f>
        <v>0.11260000000000001</v>
      </c>
      <c r="L184" s="101"/>
      <c r="M184" s="101"/>
      <c r="N184" s="104">
        <f t="shared" si="10"/>
        <v>1155.75</v>
      </c>
      <c r="O184" s="103">
        <f t="shared" si="11"/>
        <v>693.45</v>
      </c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  <c r="DC184" s="77"/>
      <c r="DD184" s="77"/>
      <c r="DE184" s="77"/>
      <c r="DF184" s="77"/>
      <c r="DG184" s="77"/>
      <c r="DH184" s="77"/>
      <c r="DI184" s="77"/>
      <c r="DJ184" s="77"/>
      <c r="DK184" s="77"/>
      <c r="DL184" s="77"/>
      <c r="DM184" s="77"/>
      <c r="DN184" s="77"/>
      <c r="DO184" s="77"/>
      <c r="DP184" s="77"/>
      <c r="DQ184" s="77"/>
      <c r="DR184" s="77"/>
      <c r="DS184" s="77"/>
      <c r="DT184" s="77"/>
      <c r="DU184" s="77"/>
      <c r="DV184" s="77"/>
      <c r="DW184" s="77"/>
      <c r="DX184" s="77"/>
      <c r="DY184" s="77"/>
      <c r="DZ184" s="77"/>
      <c r="EA184" s="77"/>
      <c r="EB184" s="77"/>
      <c r="EC184" s="77"/>
      <c r="ED184" s="77"/>
      <c r="EE184" s="77"/>
      <c r="EF184" s="77"/>
      <c r="EG184" s="77"/>
      <c r="EH184" s="77"/>
      <c r="EI184" s="77"/>
      <c r="EJ184" s="77"/>
      <c r="EK184" s="77"/>
      <c r="EL184" s="77"/>
      <c r="EM184" s="77"/>
      <c r="EN184" s="77"/>
      <c r="EO184" s="77"/>
      <c r="EP184" s="77"/>
      <c r="EQ184" s="77"/>
      <c r="ER184" s="77"/>
      <c r="ES184" s="77"/>
      <c r="ET184" s="77"/>
      <c r="EU184" s="77"/>
      <c r="EV184" s="77"/>
      <c r="EW184" s="77"/>
      <c r="EX184" s="77"/>
      <c r="EY184" s="77"/>
      <c r="EZ184" s="77"/>
      <c r="FA184" s="77"/>
      <c r="FB184" s="77"/>
      <c r="FC184" s="77"/>
      <c r="FD184" s="77"/>
      <c r="FE184" s="77"/>
      <c r="FF184" s="77"/>
      <c r="FG184" s="77"/>
      <c r="FH184" s="77"/>
      <c r="FI184" s="77"/>
      <c r="FJ184" s="77"/>
      <c r="FK184" s="77"/>
    </row>
    <row r="185" spans="1:167" s="78" customFormat="1" x14ac:dyDescent="0.2">
      <c r="A185" s="97" t="s">
        <v>1957</v>
      </c>
      <c r="B185" s="97" t="s">
        <v>605</v>
      </c>
      <c r="C185" s="98" t="s">
        <v>1223</v>
      </c>
      <c r="D185" s="99" t="s">
        <v>17</v>
      </c>
      <c r="E185" s="99">
        <v>2</v>
      </c>
      <c r="F185" s="99">
        <v>0.3</v>
      </c>
      <c r="G185" s="100"/>
      <c r="H185" s="101"/>
      <c r="I185" s="123">
        <v>1645.39</v>
      </c>
      <c r="J185" s="102">
        <f t="shared" si="9"/>
        <v>3290.78</v>
      </c>
      <c r="K185" s="101">
        <f>BDI!$G$17</f>
        <v>0.11260000000000001</v>
      </c>
      <c r="L185" s="101"/>
      <c r="M185" s="101"/>
      <c r="N185" s="104">
        <f t="shared" si="10"/>
        <v>1830.66</v>
      </c>
      <c r="O185" s="103">
        <f t="shared" si="11"/>
        <v>1098.4000000000001</v>
      </c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  <c r="DC185" s="77"/>
      <c r="DD185" s="77"/>
      <c r="DE185" s="77"/>
      <c r="DF185" s="77"/>
      <c r="DG185" s="77"/>
      <c r="DH185" s="77"/>
      <c r="DI185" s="77"/>
      <c r="DJ185" s="77"/>
      <c r="DK185" s="77"/>
      <c r="DL185" s="77"/>
      <c r="DM185" s="77"/>
      <c r="DN185" s="77"/>
      <c r="DO185" s="77"/>
      <c r="DP185" s="77"/>
      <c r="DQ185" s="77"/>
      <c r="DR185" s="77"/>
      <c r="DS185" s="77"/>
      <c r="DT185" s="77"/>
      <c r="DU185" s="77"/>
      <c r="DV185" s="77"/>
      <c r="DW185" s="77"/>
      <c r="DX185" s="77"/>
      <c r="DY185" s="77"/>
      <c r="DZ185" s="77"/>
      <c r="EA185" s="77"/>
      <c r="EB185" s="77"/>
      <c r="EC185" s="77"/>
      <c r="ED185" s="77"/>
      <c r="EE185" s="77"/>
      <c r="EF185" s="77"/>
      <c r="EG185" s="77"/>
      <c r="EH185" s="77"/>
      <c r="EI185" s="77"/>
      <c r="EJ185" s="77"/>
      <c r="EK185" s="77"/>
      <c r="EL185" s="77"/>
      <c r="EM185" s="77"/>
      <c r="EN185" s="77"/>
      <c r="EO185" s="77"/>
      <c r="EP185" s="77"/>
      <c r="EQ185" s="77"/>
      <c r="ER185" s="77"/>
      <c r="ES185" s="77"/>
      <c r="ET185" s="77"/>
      <c r="EU185" s="77"/>
      <c r="EV185" s="77"/>
      <c r="EW185" s="77"/>
      <c r="EX185" s="77"/>
      <c r="EY185" s="77"/>
      <c r="EZ185" s="77"/>
      <c r="FA185" s="77"/>
      <c r="FB185" s="77"/>
      <c r="FC185" s="77"/>
      <c r="FD185" s="77"/>
      <c r="FE185" s="77"/>
      <c r="FF185" s="77"/>
      <c r="FG185" s="77"/>
      <c r="FH185" s="77"/>
      <c r="FI185" s="77"/>
      <c r="FJ185" s="77"/>
      <c r="FK185" s="77"/>
    </row>
    <row r="186" spans="1:167" s="78" customFormat="1" x14ac:dyDescent="0.2">
      <c r="A186" s="97" t="s">
        <v>1958</v>
      </c>
      <c r="B186" s="97" t="s">
        <v>606</v>
      </c>
      <c r="C186" s="98" t="s">
        <v>1224</v>
      </c>
      <c r="D186" s="99" t="s">
        <v>17</v>
      </c>
      <c r="E186" s="99">
        <v>2</v>
      </c>
      <c r="F186" s="99">
        <v>0.3</v>
      </c>
      <c r="G186" s="100"/>
      <c r="H186" s="101"/>
      <c r="I186" s="123">
        <v>2746.98</v>
      </c>
      <c r="J186" s="102">
        <f t="shared" si="9"/>
        <v>5493.96</v>
      </c>
      <c r="K186" s="101">
        <f>BDI!$G$17</f>
        <v>0.11260000000000001</v>
      </c>
      <c r="L186" s="101"/>
      <c r="M186" s="101"/>
      <c r="N186" s="104">
        <f t="shared" si="10"/>
        <v>3056.29</v>
      </c>
      <c r="O186" s="103">
        <f t="shared" si="11"/>
        <v>1833.77</v>
      </c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  <c r="DC186" s="77"/>
      <c r="DD186" s="77"/>
      <c r="DE186" s="77"/>
      <c r="DF186" s="77"/>
      <c r="DG186" s="77"/>
      <c r="DH186" s="77"/>
      <c r="DI186" s="77"/>
      <c r="DJ186" s="77"/>
      <c r="DK186" s="77"/>
      <c r="DL186" s="77"/>
      <c r="DM186" s="77"/>
      <c r="DN186" s="77"/>
      <c r="DO186" s="77"/>
      <c r="DP186" s="77"/>
      <c r="DQ186" s="77"/>
      <c r="DR186" s="77"/>
      <c r="DS186" s="77"/>
      <c r="DT186" s="77"/>
      <c r="DU186" s="77"/>
      <c r="DV186" s="77"/>
      <c r="DW186" s="77"/>
      <c r="DX186" s="77"/>
      <c r="DY186" s="77"/>
      <c r="DZ186" s="77"/>
      <c r="EA186" s="77"/>
      <c r="EB186" s="77"/>
      <c r="EC186" s="77"/>
      <c r="ED186" s="77"/>
      <c r="EE186" s="77"/>
      <c r="EF186" s="77"/>
      <c r="EG186" s="77"/>
      <c r="EH186" s="77"/>
      <c r="EI186" s="77"/>
      <c r="EJ186" s="77"/>
      <c r="EK186" s="77"/>
      <c r="EL186" s="77"/>
      <c r="EM186" s="77"/>
      <c r="EN186" s="77"/>
      <c r="EO186" s="77"/>
      <c r="EP186" s="77"/>
      <c r="EQ186" s="77"/>
      <c r="ER186" s="77"/>
      <c r="ES186" s="77"/>
      <c r="ET186" s="77"/>
      <c r="EU186" s="77"/>
      <c r="EV186" s="77"/>
      <c r="EW186" s="77"/>
      <c r="EX186" s="77"/>
      <c r="EY186" s="77"/>
      <c r="EZ186" s="77"/>
      <c r="FA186" s="77"/>
      <c r="FB186" s="77"/>
      <c r="FC186" s="77"/>
      <c r="FD186" s="77"/>
      <c r="FE186" s="77"/>
      <c r="FF186" s="77"/>
      <c r="FG186" s="77"/>
      <c r="FH186" s="77"/>
      <c r="FI186" s="77"/>
      <c r="FJ186" s="77"/>
      <c r="FK186" s="77"/>
    </row>
    <row r="187" spans="1:167" s="78" customFormat="1" x14ac:dyDescent="0.2">
      <c r="A187" s="97" t="s">
        <v>1959</v>
      </c>
      <c r="B187" s="97" t="s">
        <v>607</v>
      </c>
      <c r="C187" s="98" t="s">
        <v>1225</v>
      </c>
      <c r="D187" s="99" t="s">
        <v>17</v>
      </c>
      <c r="E187" s="99">
        <v>2</v>
      </c>
      <c r="F187" s="99">
        <v>0.3</v>
      </c>
      <c r="G187" s="100"/>
      <c r="H187" s="101"/>
      <c r="I187" s="123">
        <v>3733.28</v>
      </c>
      <c r="J187" s="102">
        <f t="shared" si="9"/>
        <v>7466.56</v>
      </c>
      <c r="K187" s="101">
        <f>BDI!$G$17</f>
        <v>0.11260000000000001</v>
      </c>
      <c r="L187" s="101"/>
      <c r="M187" s="101"/>
      <c r="N187" s="104">
        <f t="shared" si="10"/>
        <v>4153.6499999999996</v>
      </c>
      <c r="O187" s="103">
        <f t="shared" si="11"/>
        <v>2492.19</v>
      </c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  <c r="DC187" s="77"/>
      <c r="DD187" s="77"/>
      <c r="DE187" s="77"/>
      <c r="DF187" s="77"/>
      <c r="DG187" s="77"/>
      <c r="DH187" s="77"/>
      <c r="DI187" s="77"/>
      <c r="DJ187" s="77"/>
      <c r="DK187" s="77"/>
      <c r="DL187" s="77"/>
      <c r="DM187" s="77"/>
      <c r="DN187" s="77"/>
      <c r="DO187" s="77"/>
      <c r="DP187" s="77"/>
      <c r="DQ187" s="77"/>
      <c r="DR187" s="77"/>
      <c r="DS187" s="77"/>
      <c r="DT187" s="77"/>
      <c r="DU187" s="77"/>
      <c r="DV187" s="77"/>
      <c r="DW187" s="77"/>
      <c r="DX187" s="77"/>
      <c r="DY187" s="77"/>
      <c r="DZ187" s="77"/>
      <c r="EA187" s="77"/>
      <c r="EB187" s="77"/>
      <c r="EC187" s="77"/>
      <c r="ED187" s="77"/>
      <c r="EE187" s="77"/>
      <c r="EF187" s="77"/>
      <c r="EG187" s="77"/>
      <c r="EH187" s="77"/>
      <c r="EI187" s="77"/>
      <c r="EJ187" s="77"/>
      <c r="EK187" s="77"/>
      <c r="EL187" s="77"/>
      <c r="EM187" s="77"/>
      <c r="EN187" s="77"/>
      <c r="EO187" s="77"/>
      <c r="EP187" s="77"/>
      <c r="EQ187" s="77"/>
      <c r="ER187" s="77"/>
      <c r="ES187" s="77"/>
      <c r="ET187" s="77"/>
      <c r="EU187" s="77"/>
      <c r="EV187" s="77"/>
      <c r="EW187" s="77"/>
      <c r="EX187" s="77"/>
      <c r="EY187" s="77"/>
      <c r="EZ187" s="77"/>
      <c r="FA187" s="77"/>
      <c r="FB187" s="77"/>
      <c r="FC187" s="77"/>
      <c r="FD187" s="77"/>
      <c r="FE187" s="77"/>
      <c r="FF187" s="77"/>
      <c r="FG187" s="77"/>
      <c r="FH187" s="77"/>
      <c r="FI187" s="77"/>
      <c r="FJ187" s="77"/>
      <c r="FK187" s="77"/>
    </row>
    <row r="188" spans="1:167" s="78" customFormat="1" x14ac:dyDescent="0.2">
      <c r="A188" s="97" t="s">
        <v>1960</v>
      </c>
      <c r="B188" s="97" t="s">
        <v>608</v>
      </c>
      <c r="C188" s="98" t="s">
        <v>1642</v>
      </c>
      <c r="D188" s="99" t="s">
        <v>17</v>
      </c>
      <c r="E188" s="99">
        <v>3</v>
      </c>
      <c r="F188" s="99">
        <v>0.3</v>
      </c>
      <c r="G188" s="100"/>
      <c r="H188" s="101"/>
      <c r="I188" s="123">
        <v>922.52</v>
      </c>
      <c r="J188" s="102">
        <f t="shared" si="9"/>
        <v>2767.56</v>
      </c>
      <c r="K188" s="101">
        <f>BDI!$G$17</f>
        <v>0.11260000000000001</v>
      </c>
      <c r="L188" s="101"/>
      <c r="M188" s="101"/>
      <c r="N188" s="104">
        <f t="shared" si="10"/>
        <v>1026.4000000000001</v>
      </c>
      <c r="O188" s="103">
        <f t="shared" si="11"/>
        <v>923.76</v>
      </c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  <c r="DC188" s="77"/>
      <c r="DD188" s="77"/>
      <c r="DE188" s="77"/>
      <c r="DF188" s="77"/>
      <c r="DG188" s="77"/>
      <c r="DH188" s="77"/>
      <c r="DI188" s="77"/>
      <c r="DJ188" s="77"/>
      <c r="DK188" s="77"/>
      <c r="DL188" s="77"/>
      <c r="DM188" s="77"/>
      <c r="DN188" s="77"/>
      <c r="DO188" s="77"/>
      <c r="DP188" s="77"/>
      <c r="DQ188" s="77"/>
      <c r="DR188" s="77"/>
      <c r="DS188" s="77"/>
      <c r="DT188" s="77"/>
      <c r="DU188" s="77"/>
      <c r="DV188" s="77"/>
      <c r="DW188" s="77"/>
      <c r="DX188" s="77"/>
      <c r="DY188" s="77"/>
      <c r="DZ188" s="77"/>
      <c r="EA188" s="77"/>
      <c r="EB188" s="77"/>
      <c r="EC188" s="77"/>
      <c r="ED188" s="77"/>
      <c r="EE188" s="77"/>
      <c r="EF188" s="77"/>
      <c r="EG188" s="77"/>
      <c r="EH188" s="77"/>
      <c r="EI188" s="77"/>
      <c r="EJ188" s="77"/>
      <c r="EK188" s="77"/>
      <c r="EL188" s="77"/>
      <c r="EM188" s="77"/>
      <c r="EN188" s="77"/>
      <c r="EO188" s="77"/>
      <c r="EP188" s="77"/>
      <c r="EQ188" s="77"/>
      <c r="ER188" s="77"/>
      <c r="ES188" s="77"/>
      <c r="ET188" s="77"/>
      <c r="EU188" s="77"/>
      <c r="EV188" s="77"/>
      <c r="EW188" s="77"/>
      <c r="EX188" s="77"/>
      <c r="EY188" s="77"/>
      <c r="EZ188" s="77"/>
      <c r="FA188" s="77"/>
      <c r="FB188" s="77"/>
      <c r="FC188" s="77"/>
      <c r="FD188" s="77"/>
      <c r="FE188" s="77"/>
      <c r="FF188" s="77"/>
      <c r="FG188" s="77"/>
      <c r="FH188" s="77"/>
      <c r="FI188" s="77"/>
      <c r="FJ188" s="77"/>
      <c r="FK188" s="77"/>
    </row>
    <row r="189" spans="1:167" s="78" customFormat="1" ht="25.5" x14ac:dyDescent="0.2">
      <c r="A189" s="97" t="s">
        <v>1961</v>
      </c>
      <c r="B189" s="97" t="s">
        <v>609</v>
      </c>
      <c r="C189" s="98" t="s">
        <v>1226</v>
      </c>
      <c r="D189" s="99" t="s">
        <v>17</v>
      </c>
      <c r="E189" s="99">
        <v>3</v>
      </c>
      <c r="F189" s="99">
        <v>0.3</v>
      </c>
      <c r="G189" s="100"/>
      <c r="H189" s="101"/>
      <c r="I189" s="123">
        <v>865.33</v>
      </c>
      <c r="J189" s="102">
        <f t="shared" si="9"/>
        <v>2595.9899999999998</v>
      </c>
      <c r="K189" s="101">
        <f>BDI!$G$17</f>
        <v>0.11260000000000001</v>
      </c>
      <c r="L189" s="101"/>
      <c r="M189" s="101"/>
      <c r="N189" s="104">
        <f t="shared" si="10"/>
        <v>962.77</v>
      </c>
      <c r="O189" s="103">
        <f t="shared" si="11"/>
        <v>866.49</v>
      </c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  <c r="DC189" s="77"/>
      <c r="DD189" s="77"/>
      <c r="DE189" s="77"/>
      <c r="DF189" s="77"/>
      <c r="DG189" s="77"/>
      <c r="DH189" s="77"/>
      <c r="DI189" s="77"/>
      <c r="DJ189" s="77"/>
      <c r="DK189" s="77"/>
      <c r="DL189" s="77"/>
      <c r="DM189" s="77"/>
      <c r="DN189" s="77"/>
      <c r="DO189" s="77"/>
      <c r="DP189" s="77"/>
      <c r="DQ189" s="77"/>
      <c r="DR189" s="77"/>
      <c r="DS189" s="77"/>
      <c r="DT189" s="77"/>
      <c r="DU189" s="77"/>
      <c r="DV189" s="77"/>
      <c r="DW189" s="77"/>
      <c r="DX189" s="77"/>
      <c r="DY189" s="77"/>
      <c r="DZ189" s="77"/>
      <c r="EA189" s="77"/>
      <c r="EB189" s="77"/>
      <c r="EC189" s="77"/>
      <c r="ED189" s="77"/>
      <c r="EE189" s="77"/>
      <c r="EF189" s="77"/>
      <c r="EG189" s="77"/>
      <c r="EH189" s="77"/>
      <c r="EI189" s="77"/>
      <c r="EJ189" s="77"/>
      <c r="EK189" s="77"/>
      <c r="EL189" s="77"/>
      <c r="EM189" s="77"/>
      <c r="EN189" s="77"/>
      <c r="EO189" s="77"/>
      <c r="EP189" s="77"/>
      <c r="EQ189" s="77"/>
      <c r="ER189" s="77"/>
      <c r="ES189" s="77"/>
      <c r="ET189" s="77"/>
      <c r="EU189" s="77"/>
      <c r="EV189" s="77"/>
      <c r="EW189" s="77"/>
      <c r="EX189" s="77"/>
      <c r="EY189" s="77"/>
      <c r="EZ189" s="77"/>
      <c r="FA189" s="77"/>
      <c r="FB189" s="77"/>
      <c r="FC189" s="77"/>
      <c r="FD189" s="77"/>
      <c r="FE189" s="77"/>
      <c r="FF189" s="77"/>
      <c r="FG189" s="77"/>
      <c r="FH189" s="77"/>
      <c r="FI189" s="77"/>
      <c r="FJ189" s="77"/>
      <c r="FK189" s="77"/>
    </row>
    <row r="190" spans="1:167" s="78" customFormat="1" ht="25.5" x14ac:dyDescent="0.2">
      <c r="A190" s="97" t="s">
        <v>1962</v>
      </c>
      <c r="B190" s="97" t="s">
        <v>610</v>
      </c>
      <c r="C190" s="98" t="s">
        <v>1227</v>
      </c>
      <c r="D190" s="99" t="s">
        <v>17</v>
      </c>
      <c r="E190" s="99">
        <v>2</v>
      </c>
      <c r="F190" s="99">
        <v>0.3</v>
      </c>
      <c r="G190" s="100"/>
      <c r="H190" s="101"/>
      <c r="I190" s="123">
        <v>30027.38</v>
      </c>
      <c r="J190" s="102">
        <f t="shared" si="9"/>
        <v>60054.76</v>
      </c>
      <c r="K190" s="101">
        <f>BDI!$G$17</f>
        <v>0.11260000000000001</v>
      </c>
      <c r="L190" s="101"/>
      <c r="M190" s="101"/>
      <c r="N190" s="104">
        <f t="shared" si="10"/>
        <v>33408.46</v>
      </c>
      <c r="O190" s="103">
        <f t="shared" si="11"/>
        <v>20045.080000000002</v>
      </c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  <c r="DC190" s="77"/>
      <c r="DD190" s="77"/>
      <c r="DE190" s="77"/>
      <c r="DF190" s="77"/>
      <c r="DG190" s="77"/>
      <c r="DH190" s="77"/>
      <c r="DI190" s="77"/>
      <c r="DJ190" s="77"/>
      <c r="DK190" s="77"/>
      <c r="DL190" s="77"/>
      <c r="DM190" s="77"/>
      <c r="DN190" s="77"/>
      <c r="DO190" s="77"/>
      <c r="DP190" s="77"/>
      <c r="DQ190" s="77"/>
      <c r="DR190" s="77"/>
      <c r="DS190" s="77"/>
      <c r="DT190" s="77"/>
      <c r="DU190" s="77"/>
      <c r="DV190" s="77"/>
      <c r="DW190" s="77"/>
      <c r="DX190" s="77"/>
      <c r="DY190" s="77"/>
      <c r="DZ190" s="77"/>
      <c r="EA190" s="77"/>
      <c r="EB190" s="77"/>
      <c r="EC190" s="77"/>
      <c r="ED190" s="77"/>
      <c r="EE190" s="77"/>
      <c r="EF190" s="77"/>
      <c r="EG190" s="77"/>
      <c r="EH190" s="77"/>
      <c r="EI190" s="77"/>
      <c r="EJ190" s="77"/>
      <c r="EK190" s="77"/>
      <c r="EL190" s="77"/>
      <c r="EM190" s="77"/>
      <c r="EN190" s="77"/>
      <c r="EO190" s="77"/>
      <c r="EP190" s="77"/>
      <c r="EQ190" s="77"/>
      <c r="ER190" s="77"/>
      <c r="ES190" s="77"/>
      <c r="ET190" s="77"/>
      <c r="EU190" s="77"/>
      <c r="EV190" s="77"/>
      <c r="EW190" s="77"/>
      <c r="EX190" s="77"/>
      <c r="EY190" s="77"/>
      <c r="EZ190" s="77"/>
      <c r="FA190" s="77"/>
      <c r="FB190" s="77"/>
      <c r="FC190" s="77"/>
      <c r="FD190" s="77"/>
      <c r="FE190" s="77"/>
      <c r="FF190" s="77"/>
      <c r="FG190" s="77"/>
      <c r="FH190" s="77"/>
      <c r="FI190" s="77"/>
      <c r="FJ190" s="77"/>
      <c r="FK190" s="77"/>
    </row>
    <row r="191" spans="1:167" s="78" customFormat="1" ht="25.5" x14ac:dyDescent="0.2">
      <c r="A191" s="97" t="s">
        <v>1963</v>
      </c>
      <c r="B191" s="97" t="s">
        <v>611</v>
      </c>
      <c r="C191" s="98" t="s">
        <v>1228</v>
      </c>
      <c r="D191" s="99" t="s">
        <v>65</v>
      </c>
      <c r="E191" s="99">
        <v>3</v>
      </c>
      <c r="F191" s="99">
        <v>0.3</v>
      </c>
      <c r="G191" s="100"/>
      <c r="H191" s="101"/>
      <c r="I191" s="123">
        <v>6158.05</v>
      </c>
      <c r="J191" s="102">
        <f t="shared" si="9"/>
        <v>18474.150000000001</v>
      </c>
      <c r="K191" s="101">
        <f>BDI!$G$17</f>
        <v>0.11260000000000001</v>
      </c>
      <c r="L191" s="101"/>
      <c r="M191" s="101"/>
      <c r="N191" s="104">
        <f t="shared" si="10"/>
        <v>6851.45</v>
      </c>
      <c r="O191" s="103">
        <f t="shared" si="11"/>
        <v>6166.31</v>
      </c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  <c r="DC191" s="77"/>
      <c r="DD191" s="77"/>
      <c r="DE191" s="77"/>
      <c r="DF191" s="77"/>
      <c r="DG191" s="77"/>
      <c r="DH191" s="77"/>
      <c r="DI191" s="77"/>
      <c r="DJ191" s="77"/>
      <c r="DK191" s="77"/>
      <c r="DL191" s="77"/>
      <c r="DM191" s="77"/>
      <c r="DN191" s="77"/>
      <c r="DO191" s="77"/>
      <c r="DP191" s="77"/>
      <c r="DQ191" s="77"/>
      <c r="DR191" s="77"/>
      <c r="DS191" s="77"/>
      <c r="DT191" s="77"/>
      <c r="DU191" s="77"/>
      <c r="DV191" s="77"/>
      <c r="DW191" s="77"/>
      <c r="DX191" s="77"/>
      <c r="DY191" s="77"/>
      <c r="DZ191" s="77"/>
      <c r="EA191" s="77"/>
      <c r="EB191" s="77"/>
      <c r="EC191" s="77"/>
      <c r="ED191" s="77"/>
      <c r="EE191" s="77"/>
      <c r="EF191" s="77"/>
      <c r="EG191" s="77"/>
      <c r="EH191" s="77"/>
      <c r="EI191" s="77"/>
      <c r="EJ191" s="77"/>
      <c r="EK191" s="77"/>
      <c r="EL191" s="77"/>
      <c r="EM191" s="77"/>
      <c r="EN191" s="77"/>
      <c r="EO191" s="77"/>
      <c r="EP191" s="77"/>
      <c r="EQ191" s="77"/>
      <c r="ER191" s="77"/>
      <c r="ES191" s="77"/>
      <c r="ET191" s="77"/>
      <c r="EU191" s="77"/>
      <c r="EV191" s="77"/>
      <c r="EW191" s="77"/>
      <c r="EX191" s="77"/>
      <c r="EY191" s="77"/>
      <c r="EZ191" s="77"/>
      <c r="FA191" s="77"/>
      <c r="FB191" s="77"/>
      <c r="FC191" s="77"/>
      <c r="FD191" s="77"/>
      <c r="FE191" s="77"/>
      <c r="FF191" s="77"/>
      <c r="FG191" s="77"/>
      <c r="FH191" s="77"/>
      <c r="FI191" s="77"/>
      <c r="FJ191" s="77"/>
      <c r="FK191" s="77"/>
    </row>
    <row r="192" spans="1:167" s="78" customFormat="1" x14ac:dyDescent="0.2">
      <c r="A192" s="97" t="s">
        <v>1964</v>
      </c>
      <c r="B192" s="97" t="s">
        <v>612</v>
      </c>
      <c r="C192" s="98" t="s">
        <v>1229</v>
      </c>
      <c r="D192" s="99" t="s">
        <v>17</v>
      </c>
      <c r="E192" s="99">
        <v>12</v>
      </c>
      <c r="F192" s="99">
        <v>0.3</v>
      </c>
      <c r="G192" s="100"/>
      <c r="H192" s="101"/>
      <c r="I192" s="123">
        <v>1890.23</v>
      </c>
      <c r="J192" s="102">
        <f t="shared" si="9"/>
        <v>22682.76</v>
      </c>
      <c r="K192" s="101">
        <f>BDI!$G$17</f>
        <v>0.11260000000000001</v>
      </c>
      <c r="L192" s="101"/>
      <c r="M192" s="101"/>
      <c r="N192" s="104">
        <f t="shared" si="10"/>
        <v>2103.0700000000002</v>
      </c>
      <c r="O192" s="103">
        <f t="shared" si="11"/>
        <v>7571.05</v>
      </c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  <c r="DC192" s="77"/>
      <c r="DD192" s="77"/>
      <c r="DE192" s="77"/>
      <c r="DF192" s="77"/>
      <c r="DG192" s="77"/>
      <c r="DH192" s="77"/>
      <c r="DI192" s="77"/>
      <c r="DJ192" s="77"/>
      <c r="DK192" s="77"/>
      <c r="DL192" s="77"/>
      <c r="DM192" s="77"/>
      <c r="DN192" s="77"/>
      <c r="DO192" s="77"/>
      <c r="DP192" s="77"/>
      <c r="DQ192" s="77"/>
      <c r="DR192" s="77"/>
      <c r="DS192" s="77"/>
      <c r="DT192" s="77"/>
      <c r="DU192" s="77"/>
      <c r="DV192" s="77"/>
      <c r="DW192" s="77"/>
      <c r="DX192" s="77"/>
      <c r="DY192" s="77"/>
      <c r="DZ192" s="77"/>
      <c r="EA192" s="77"/>
      <c r="EB192" s="77"/>
      <c r="EC192" s="77"/>
      <c r="ED192" s="77"/>
      <c r="EE192" s="77"/>
      <c r="EF192" s="77"/>
      <c r="EG192" s="77"/>
      <c r="EH192" s="77"/>
      <c r="EI192" s="77"/>
      <c r="EJ192" s="77"/>
      <c r="EK192" s="77"/>
      <c r="EL192" s="77"/>
      <c r="EM192" s="77"/>
      <c r="EN192" s="77"/>
      <c r="EO192" s="77"/>
      <c r="EP192" s="77"/>
      <c r="EQ192" s="77"/>
      <c r="ER192" s="77"/>
      <c r="ES192" s="77"/>
      <c r="ET192" s="77"/>
      <c r="EU192" s="77"/>
      <c r="EV192" s="77"/>
      <c r="EW192" s="77"/>
      <c r="EX192" s="77"/>
      <c r="EY192" s="77"/>
      <c r="EZ192" s="77"/>
      <c r="FA192" s="77"/>
      <c r="FB192" s="77"/>
      <c r="FC192" s="77"/>
      <c r="FD192" s="77"/>
      <c r="FE192" s="77"/>
      <c r="FF192" s="77"/>
      <c r="FG192" s="77"/>
      <c r="FH192" s="77"/>
      <c r="FI192" s="77"/>
      <c r="FJ192" s="77"/>
      <c r="FK192" s="77"/>
    </row>
    <row r="193" spans="1:167" s="78" customFormat="1" ht="25.5" x14ac:dyDescent="0.2">
      <c r="A193" s="97" t="s">
        <v>1965</v>
      </c>
      <c r="B193" s="97" t="s">
        <v>613</v>
      </c>
      <c r="C193" s="98" t="s">
        <v>1230</v>
      </c>
      <c r="D193" s="99" t="s">
        <v>65</v>
      </c>
      <c r="E193" s="99">
        <v>3</v>
      </c>
      <c r="F193" s="99">
        <v>0.3</v>
      </c>
      <c r="G193" s="100"/>
      <c r="H193" s="101"/>
      <c r="I193" s="123">
        <v>12555.58</v>
      </c>
      <c r="J193" s="102">
        <f t="shared" si="9"/>
        <v>37666.74</v>
      </c>
      <c r="K193" s="101">
        <f>BDI!$G$17</f>
        <v>0.11260000000000001</v>
      </c>
      <c r="L193" s="101"/>
      <c r="M193" s="101"/>
      <c r="N193" s="104">
        <f t="shared" si="10"/>
        <v>13969.34</v>
      </c>
      <c r="O193" s="103">
        <f t="shared" si="11"/>
        <v>12572.41</v>
      </c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  <c r="DC193" s="77"/>
      <c r="DD193" s="77"/>
      <c r="DE193" s="77"/>
      <c r="DF193" s="77"/>
      <c r="DG193" s="77"/>
      <c r="DH193" s="77"/>
      <c r="DI193" s="77"/>
      <c r="DJ193" s="77"/>
      <c r="DK193" s="77"/>
      <c r="DL193" s="77"/>
      <c r="DM193" s="77"/>
      <c r="DN193" s="77"/>
      <c r="DO193" s="77"/>
      <c r="DP193" s="77"/>
      <c r="DQ193" s="77"/>
      <c r="DR193" s="77"/>
      <c r="DS193" s="77"/>
      <c r="DT193" s="77"/>
      <c r="DU193" s="77"/>
      <c r="DV193" s="77"/>
      <c r="DW193" s="77"/>
      <c r="DX193" s="77"/>
      <c r="DY193" s="77"/>
      <c r="DZ193" s="77"/>
      <c r="EA193" s="77"/>
      <c r="EB193" s="77"/>
      <c r="EC193" s="77"/>
      <c r="ED193" s="77"/>
      <c r="EE193" s="77"/>
      <c r="EF193" s="77"/>
      <c r="EG193" s="77"/>
      <c r="EH193" s="77"/>
      <c r="EI193" s="77"/>
      <c r="EJ193" s="77"/>
      <c r="EK193" s="77"/>
      <c r="EL193" s="77"/>
      <c r="EM193" s="77"/>
      <c r="EN193" s="77"/>
      <c r="EO193" s="77"/>
      <c r="EP193" s="77"/>
      <c r="EQ193" s="77"/>
      <c r="ER193" s="77"/>
      <c r="ES193" s="77"/>
      <c r="ET193" s="77"/>
      <c r="EU193" s="77"/>
      <c r="EV193" s="77"/>
      <c r="EW193" s="77"/>
      <c r="EX193" s="77"/>
      <c r="EY193" s="77"/>
      <c r="EZ193" s="77"/>
      <c r="FA193" s="77"/>
      <c r="FB193" s="77"/>
      <c r="FC193" s="77"/>
      <c r="FD193" s="77"/>
      <c r="FE193" s="77"/>
      <c r="FF193" s="77"/>
      <c r="FG193" s="77"/>
      <c r="FH193" s="77"/>
      <c r="FI193" s="77"/>
      <c r="FJ193" s="77"/>
      <c r="FK193" s="77"/>
    </row>
    <row r="194" spans="1:167" s="78" customFormat="1" ht="25.5" x14ac:dyDescent="0.2">
      <c r="A194" s="97" t="s">
        <v>1966</v>
      </c>
      <c r="B194" s="97" t="s">
        <v>614</v>
      </c>
      <c r="C194" s="98" t="s">
        <v>1231</v>
      </c>
      <c r="D194" s="99" t="s">
        <v>65</v>
      </c>
      <c r="E194" s="99">
        <v>3</v>
      </c>
      <c r="F194" s="99">
        <v>0.3</v>
      </c>
      <c r="G194" s="100"/>
      <c r="H194" s="101"/>
      <c r="I194" s="123">
        <v>6876.38</v>
      </c>
      <c r="J194" s="102">
        <f t="shared" si="9"/>
        <v>20629.14</v>
      </c>
      <c r="K194" s="101">
        <f>BDI!$G$17</f>
        <v>0.11260000000000001</v>
      </c>
      <c r="L194" s="101"/>
      <c r="M194" s="101"/>
      <c r="N194" s="104">
        <f t="shared" si="10"/>
        <v>7650.66</v>
      </c>
      <c r="O194" s="103">
        <f t="shared" si="11"/>
        <v>6885.59</v>
      </c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  <c r="DC194" s="77"/>
      <c r="DD194" s="77"/>
      <c r="DE194" s="77"/>
      <c r="DF194" s="77"/>
      <c r="DG194" s="77"/>
      <c r="DH194" s="77"/>
      <c r="DI194" s="77"/>
      <c r="DJ194" s="77"/>
      <c r="DK194" s="77"/>
      <c r="DL194" s="77"/>
      <c r="DM194" s="77"/>
      <c r="DN194" s="77"/>
      <c r="DO194" s="77"/>
      <c r="DP194" s="77"/>
      <c r="DQ194" s="77"/>
      <c r="DR194" s="77"/>
      <c r="DS194" s="77"/>
      <c r="DT194" s="77"/>
      <c r="DU194" s="77"/>
      <c r="DV194" s="77"/>
      <c r="DW194" s="77"/>
      <c r="DX194" s="77"/>
      <c r="DY194" s="77"/>
      <c r="DZ194" s="77"/>
      <c r="EA194" s="77"/>
      <c r="EB194" s="77"/>
      <c r="EC194" s="77"/>
      <c r="ED194" s="77"/>
      <c r="EE194" s="77"/>
      <c r="EF194" s="77"/>
      <c r="EG194" s="77"/>
      <c r="EH194" s="77"/>
      <c r="EI194" s="77"/>
      <c r="EJ194" s="77"/>
      <c r="EK194" s="77"/>
      <c r="EL194" s="77"/>
      <c r="EM194" s="77"/>
      <c r="EN194" s="77"/>
      <c r="EO194" s="77"/>
      <c r="EP194" s="77"/>
      <c r="EQ194" s="77"/>
      <c r="ER194" s="77"/>
      <c r="ES194" s="77"/>
      <c r="ET194" s="77"/>
      <c r="EU194" s="77"/>
      <c r="EV194" s="77"/>
      <c r="EW194" s="77"/>
      <c r="EX194" s="77"/>
      <c r="EY194" s="77"/>
      <c r="EZ194" s="77"/>
      <c r="FA194" s="77"/>
      <c r="FB194" s="77"/>
      <c r="FC194" s="77"/>
      <c r="FD194" s="77"/>
      <c r="FE194" s="77"/>
      <c r="FF194" s="77"/>
      <c r="FG194" s="77"/>
      <c r="FH194" s="77"/>
      <c r="FI194" s="77"/>
      <c r="FJ194" s="77"/>
      <c r="FK194" s="77"/>
    </row>
    <row r="195" spans="1:167" s="78" customFormat="1" x14ac:dyDescent="0.2">
      <c r="A195" s="97" t="s">
        <v>1967</v>
      </c>
      <c r="B195" s="97" t="s">
        <v>615</v>
      </c>
      <c r="C195" s="98" t="s">
        <v>1232</v>
      </c>
      <c r="D195" s="99" t="s">
        <v>65</v>
      </c>
      <c r="E195" s="99">
        <v>1</v>
      </c>
      <c r="F195" s="99">
        <v>0.3</v>
      </c>
      <c r="G195" s="100"/>
      <c r="H195" s="101"/>
      <c r="I195" s="123">
        <v>16614.18</v>
      </c>
      <c r="J195" s="102">
        <f t="shared" si="9"/>
        <v>16614.18</v>
      </c>
      <c r="K195" s="101">
        <f>BDI!$G$17</f>
        <v>0.11260000000000001</v>
      </c>
      <c r="L195" s="101"/>
      <c r="M195" s="101"/>
      <c r="N195" s="104">
        <f t="shared" si="10"/>
        <v>18484.939999999999</v>
      </c>
      <c r="O195" s="103">
        <f t="shared" si="11"/>
        <v>5545.48</v>
      </c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  <c r="DD195" s="77"/>
      <c r="DE195" s="77"/>
      <c r="DF195" s="77"/>
      <c r="DG195" s="77"/>
      <c r="DH195" s="77"/>
      <c r="DI195" s="77"/>
      <c r="DJ195" s="77"/>
      <c r="DK195" s="77"/>
      <c r="DL195" s="77"/>
      <c r="DM195" s="77"/>
      <c r="DN195" s="77"/>
      <c r="DO195" s="77"/>
      <c r="DP195" s="77"/>
      <c r="DQ195" s="77"/>
      <c r="DR195" s="77"/>
      <c r="DS195" s="77"/>
      <c r="DT195" s="77"/>
      <c r="DU195" s="77"/>
      <c r="DV195" s="77"/>
      <c r="DW195" s="77"/>
      <c r="DX195" s="77"/>
      <c r="DY195" s="77"/>
      <c r="DZ195" s="77"/>
      <c r="EA195" s="77"/>
      <c r="EB195" s="77"/>
      <c r="EC195" s="77"/>
      <c r="ED195" s="77"/>
      <c r="EE195" s="77"/>
      <c r="EF195" s="77"/>
      <c r="EG195" s="77"/>
      <c r="EH195" s="77"/>
      <c r="EI195" s="77"/>
      <c r="EJ195" s="77"/>
      <c r="EK195" s="77"/>
      <c r="EL195" s="77"/>
      <c r="EM195" s="77"/>
      <c r="EN195" s="77"/>
      <c r="EO195" s="77"/>
      <c r="EP195" s="77"/>
      <c r="EQ195" s="77"/>
      <c r="ER195" s="77"/>
      <c r="ES195" s="77"/>
      <c r="ET195" s="77"/>
      <c r="EU195" s="77"/>
      <c r="EV195" s="77"/>
      <c r="EW195" s="77"/>
      <c r="EX195" s="77"/>
      <c r="EY195" s="77"/>
      <c r="EZ195" s="77"/>
      <c r="FA195" s="77"/>
      <c r="FB195" s="77"/>
      <c r="FC195" s="77"/>
      <c r="FD195" s="77"/>
      <c r="FE195" s="77"/>
      <c r="FF195" s="77"/>
      <c r="FG195" s="77"/>
      <c r="FH195" s="77"/>
      <c r="FI195" s="77"/>
      <c r="FJ195" s="77"/>
      <c r="FK195" s="77"/>
    </row>
    <row r="196" spans="1:167" s="78" customFormat="1" x14ac:dyDescent="0.2">
      <c r="A196" s="97" t="s">
        <v>1968</v>
      </c>
      <c r="B196" s="97" t="s">
        <v>616</v>
      </c>
      <c r="C196" s="98" t="s">
        <v>1233</v>
      </c>
      <c r="D196" s="99" t="s">
        <v>65</v>
      </c>
      <c r="E196" s="99">
        <v>1</v>
      </c>
      <c r="F196" s="99">
        <v>0.3</v>
      </c>
      <c r="G196" s="100"/>
      <c r="H196" s="101"/>
      <c r="I196" s="123">
        <v>35995.839999999997</v>
      </c>
      <c r="J196" s="102">
        <f t="shared" si="9"/>
        <v>35995.839999999997</v>
      </c>
      <c r="K196" s="101">
        <f>BDI!$G$17</f>
        <v>0.11260000000000001</v>
      </c>
      <c r="L196" s="101"/>
      <c r="M196" s="101"/>
      <c r="N196" s="104">
        <f t="shared" si="10"/>
        <v>40048.97</v>
      </c>
      <c r="O196" s="103">
        <f t="shared" si="11"/>
        <v>12014.69</v>
      </c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  <c r="DC196" s="77"/>
      <c r="DD196" s="77"/>
      <c r="DE196" s="77"/>
      <c r="DF196" s="77"/>
      <c r="DG196" s="77"/>
      <c r="DH196" s="77"/>
      <c r="DI196" s="77"/>
      <c r="DJ196" s="77"/>
      <c r="DK196" s="77"/>
      <c r="DL196" s="77"/>
      <c r="DM196" s="77"/>
      <c r="DN196" s="77"/>
      <c r="DO196" s="77"/>
      <c r="DP196" s="77"/>
      <c r="DQ196" s="77"/>
      <c r="DR196" s="77"/>
      <c r="DS196" s="77"/>
      <c r="DT196" s="77"/>
      <c r="DU196" s="77"/>
      <c r="DV196" s="77"/>
      <c r="DW196" s="77"/>
      <c r="DX196" s="77"/>
      <c r="DY196" s="77"/>
      <c r="DZ196" s="77"/>
      <c r="EA196" s="77"/>
      <c r="EB196" s="77"/>
      <c r="EC196" s="77"/>
      <c r="ED196" s="77"/>
      <c r="EE196" s="77"/>
      <c r="EF196" s="77"/>
      <c r="EG196" s="77"/>
      <c r="EH196" s="77"/>
      <c r="EI196" s="77"/>
      <c r="EJ196" s="77"/>
      <c r="EK196" s="77"/>
      <c r="EL196" s="77"/>
      <c r="EM196" s="77"/>
      <c r="EN196" s="77"/>
      <c r="EO196" s="77"/>
      <c r="EP196" s="77"/>
      <c r="EQ196" s="77"/>
      <c r="ER196" s="77"/>
      <c r="ES196" s="77"/>
      <c r="ET196" s="77"/>
      <c r="EU196" s="77"/>
      <c r="EV196" s="77"/>
      <c r="EW196" s="77"/>
      <c r="EX196" s="77"/>
      <c r="EY196" s="77"/>
      <c r="EZ196" s="77"/>
      <c r="FA196" s="77"/>
      <c r="FB196" s="77"/>
      <c r="FC196" s="77"/>
      <c r="FD196" s="77"/>
      <c r="FE196" s="77"/>
      <c r="FF196" s="77"/>
      <c r="FG196" s="77"/>
      <c r="FH196" s="77"/>
      <c r="FI196" s="77"/>
      <c r="FJ196" s="77"/>
      <c r="FK196" s="77"/>
    </row>
    <row r="197" spans="1:167" s="78" customFormat="1" x14ac:dyDescent="0.2">
      <c r="A197" s="97" t="s">
        <v>1969</v>
      </c>
      <c r="B197" s="97" t="s">
        <v>617</v>
      </c>
      <c r="C197" s="98" t="s">
        <v>1234</v>
      </c>
      <c r="D197" s="99" t="s">
        <v>65</v>
      </c>
      <c r="E197" s="99">
        <v>1</v>
      </c>
      <c r="F197" s="99">
        <v>0.3</v>
      </c>
      <c r="G197" s="100"/>
      <c r="H197" s="101"/>
      <c r="I197" s="123">
        <v>53015.7</v>
      </c>
      <c r="J197" s="102">
        <f t="shared" si="9"/>
        <v>53015.7</v>
      </c>
      <c r="K197" s="101">
        <f>BDI!$G$17</f>
        <v>0.11260000000000001</v>
      </c>
      <c r="L197" s="101"/>
      <c r="M197" s="101"/>
      <c r="N197" s="104">
        <f t="shared" si="10"/>
        <v>58985.27</v>
      </c>
      <c r="O197" s="103">
        <f t="shared" si="11"/>
        <v>17695.580000000002</v>
      </c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  <c r="DC197" s="77"/>
      <c r="DD197" s="77"/>
      <c r="DE197" s="77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7"/>
      <c r="DQ197" s="77"/>
      <c r="DR197" s="77"/>
      <c r="DS197" s="77"/>
      <c r="DT197" s="77"/>
      <c r="DU197" s="77"/>
      <c r="DV197" s="77"/>
      <c r="DW197" s="77"/>
      <c r="DX197" s="77"/>
      <c r="DY197" s="77"/>
      <c r="DZ197" s="77"/>
      <c r="EA197" s="77"/>
      <c r="EB197" s="77"/>
      <c r="EC197" s="77"/>
      <c r="ED197" s="77"/>
      <c r="EE197" s="77"/>
      <c r="EF197" s="77"/>
      <c r="EG197" s="77"/>
      <c r="EH197" s="77"/>
      <c r="EI197" s="77"/>
      <c r="EJ197" s="77"/>
      <c r="EK197" s="77"/>
      <c r="EL197" s="77"/>
      <c r="EM197" s="77"/>
      <c r="EN197" s="77"/>
      <c r="EO197" s="77"/>
      <c r="EP197" s="77"/>
      <c r="EQ197" s="77"/>
      <c r="ER197" s="77"/>
      <c r="ES197" s="77"/>
      <c r="ET197" s="77"/>
      <c r="EU197" s="77"/>
      <c r="EV197" s="77"/>
      <c r="EW197" s="77"/>
      <c r="EX197" s="77"/>
      <c r="EY197" s="77"/>
      <c r="EZ197" s="77"/>
      <c r="FA197" s="77"/>
      <c r="FB197" s="77"/>
      <c r="FC197" s="77"/>
      <c r="FD197" s="77"/>
      <c r="FE197" s="77"/>
      <c r="FF197" s="77"/>
      <c r="FG197" s="77"/>
      <c r="FH197" s="77"/>
      <c r="FI197" s="77"/>
      <c r="FJ197" s="77"/>
      <c r="FK197" s="77"/>
    </row>
    <row r="198" spans="1:167" s="78" customFormat="1" x14ac:dyDescent="0.2">
      <c r="A198" s="97" t="s">
        <v>1970</v>
      </c>
      <c r="B198" s="97" t="s">
        <v>618</v>
      </c>
      <c r="C198" s="98" t="s">
        <v>1235</v>
      </c>
      <c r="D198" s="99" t="s">
        <v>65</v>
      </c>
      <c r="E198" s="99">
        <v>1</v>
      </c>
      <c r="F198" s="99">
        <v>0.3</v>
      </c>
      <c r="G198" s="100"/>
      <c r="H198" s="101"/>
      <c r="I198" s="123">
        <v>68635.69</v>
      </c>
      <c r="J198" s="102">
        <f t="shared" si="9"/>
        <v>68635.69</v>
      </c>
      <c r="K198" s="101">
        <f>BDI!$G$17</f>
        <v>0.11260000000000001</v>
      </c>
      <c r="L198" s="101"/>
      <c r="M198" s="101"/>
      <c r="N198" s="104">
        <f t="shared" si="10"/>
        <v>76364.070000000007</v>
      </c>
      <c r="O198" s="103">
        <f t="shared" si="11"/>
        <v>22909.22</v>
      </c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  <c r="DZ198" s="77"/>
      <c r="EA198" s="77"/>
      <c r="EB198" s="77"/>
      <c r="EC198" s="77"/>
      <c r="ED198" s="77"/>
      <c r="EE198" s="77"/>
      <c r="EF198" s="77"/>
      <c r="EG198" s="77"/>
      <c r="EH198" s="77"/>
      <c r="EI198" s="77"/>
      <c r="EJ198" s="77"/>
      <c r="EK198" s="77"/>
      <c r="EL198" s="77"/>
      <c r="EM198" s="77"/>
      <c r="EN198" s="77"/>
      <c r="EO198" s="77"/>
      <c r="EP198" s="77"/>
      <c r="EQ198" s="77"/>
      <c r="ER198" s="77"/>
      <c r="ES198" s="77"/>
      <c r="ET198" s="77"/>
      <c r="EU198" s="77"/>
      <c r="EV198" s="77"/>
      <c r="EW198" s="77"/>
      <c r="EX198" s="77"/>
      <c r="EY198" s="77"/>
      <c r="EZ198" s="77"/>
      <c r="FA198" s="77"/>
      <c r="FB198" s="77"/>
      <c r="FC198" s="77"/>
      <c r="FD198" s="77"/>
      <c r="FE198" s="77"/>
      <c r="FF198" s="77"/>
      <c r="FG198" s="77"/>
      <c r="FH198" s="77"/>
      <c r="FI198" s="77"/>
      <c r="FJ198" s="77"/>
      <c r="FK198" s="77"/>
    </row>
    <row r="199" spans="1:167" s="78" customFormat="1" x14ac:dyDescent="0.2">
      <c r="A199" s="97" t="s">
        <v>1971</v>
      </c>
      <c r="B199" s="97" t="s">
        <v>619</v>
      </c>
      <c r="C199" s="98" t="s">
        <v>1236</v>
      </c>
      <c r="D199" s="99" t="s">
        <v>65</v>
      </c>
      <c r="E199" s="99">
        <v>1</v>
      </c>
      <c r="F199" s="99">
        <v>0.3</v>
      </c>
      <c r="G199" s="100"/>
      <c r="H199" s="101"/>
      <c r="I199" s="123">
        <v>130922.62</v>
      </c>
      <c r="J199" s="102">
        <f t="shared" si="9"/>
        <v>130922.62</v>
      </c>
      <c r="K199" s="101">
        <f>BDI!$G$17</f>
        <v>0.11260000000000001</v>
      </c>
      <c r="L199" s="101"/>
      <c r="M199" s="101"/>
      <c r="N199" s="104">
        <f t="shared" si="10"/>
        <v>145664.51</v>
      </c>
      <c r="O199" s="103">
        <f t="shared" si="11"/>
        <v>43699.35</v>
      </c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  <c r="DH199" s="77"/>
      <c r="DI199" s="77"/>
      <c r="DJ199" s="77"/>
      <c r="DK199" s="77"/>
      <c r="DL199" s="77"/>
      <c r="DM199" s="77"/>
      <c r="DN199" s="77"/>
      <c r="DO199" s="77"/>
      <c r="DP199" s="77"/>
      <c r="DQ199" s="77"/>
      <c r="DR199" s="77"/>
      <c r="DS199" s="77"/>
      <c r="DT199" s="77"/>
      <c r="DU199" s="77"/>
      <c r="DV199" s="77"/>
      <c r="DW199" s="77"/>
      <c r="DX199" s="77"/>
      <c r="DY199" s="77"/>
      <c r="DZ199" s="77"/>
      <c r="EA199" s="77"/>
      <c r="EB199" s="77"/>
      <c r="EC199" s="77"/>
      <c r="ED199" s="77"/>
      <c r="EE199" s="77"/>
      <c r="EF199" s="77"/>
      <c r="EG199" s="77"/>
      <c r="EH199" s="77"/>
      <c r="EI199" s="77"/>
      <c r="EJ199" s="77"/>
      <c r="EK199" s="77"/>
      <c r="EL199" s="77"/>
      <c r="EM199" s="77"/>
      <c r="EN199" s="77"/>
      <c r="EO199" s="77"/>
      <c r="EP199" s="77"/>
      <c r="EQ199" s="77"/>
      <c r="ER199" s="77"/>
      <c r="ES199" s="77"/>
      <c r="ET199" s="77"/>
      <c r="EU199" s="77"/>
      <c r="EV199" s="77"/>
      <c r="EW199" s="77"/>
      <c r="EX199" s="77"/>
      <c r="EY199" s="77"/>
      <c r="EZ199" s="77"/>
      <c r="FA199" s="77"/>
      <c r="FB199" s="77"/>
      <c r="FC199" s="77"/>
      <c r="FD199" s="77"/>
      <c r="FE199" s="77"/>
      <c r="FF199" s="77"/>
      <c r="FG199" s="77"/>
      <c r="FH199" s="77"/>
      <c r="FI199" s="77"/>
      <c r="FJ199" s="77"/>
      <c r="FK199" s="77"/>
    </row>
    <row r="200" spans="1:167" s="78" customFormat="1" x14ac:dyDescent="0.2">
      <c r="A200" s="97" t="s">
        <v>1972</v>
      </c>
      <c r="B200" s="97" t="s">
        <v>620</v>
      </c>
      <c r="C200" s="98" t="s">
        <v>1237</v>
      </c>
      <c r="D200" s="99" t="s">
        <v>65</v>
      </c>
      <c r="E200" s="99">
        <v>1</v>
      </c>
      <c r="F200" s="99">
        <v>0.3</v>
      </c>
      <c r="G200" s="100"/>
      <c r="H200" s="101"/>
      <c r="I200" s="123">
        <v>70533.509999999995</v>
      </c>
      <c r="J200" s="102">
        <f t="shared" si="9"/>
        <v>70533.509999999995</v>
      </c>
      <c r="K200" s="101">
        <f>BDI!$G$17</f>
        <v>0.11260000000000001</v>
      </c>
      <c r="L200" s="101"/>
      <c r="M200" s="101"/>
      <c r="N200" s="104">
        <f t="shared" si="10"/>
        <v>78475.58</v>
      </c>
      <c r="O200" s="103">
        <f t="shared" si="11"/>
        <v>23542.67</v>
      </c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  <c r="DC200" s="77"/>
      <c r="DD200" s="77"/>
      <c r="DE200" s="77"/>
      <c r="DF200" s="77"/>
      <c r="DG200" s="77"/>
      <c r="DH200" s="77"/>
      <c r="DI200" s="77"/>
      <c r="DJ200" s="77"/>
      <c r="DK200" s="77"/>
      <c r="DL200" s="77"/>
      <c r="DM200" s="77"/>
      <c r="DN200" s="77"/>
      <c r="DO200" s="77"/>
      <c r="DP200" s="77"/>
      <c r="DQ200" s="77"/>
      <c r="DR200" s="77"/>
      <c r="DS200" s="77"/>
      <c r="DT200" s="77"/>
      <c r="DU200" s="77"/>
      <c r="DV200" s="77"/>
      <c r="DW200" s="77"/>
      <c r="DX200" s="77"/>
      <c r="DY200" s="77"/>
      <c r="DZ200" s="77"/>
      <c r="EA200" s="77"/>
      <c r="EB200" s="77"/>
      <c r="EC200" s="77"/>
      <c r="ED200" s="77"/>
      <c r="EE200" s="77"/>
      <c r="EF200" s="77"/>
      <c r="EG200" s="77"/>
      <c r="EH200" s="77"/>
      <c r="EI200" s="77"/>
      <c r="EJ200" s="77"/>
      <c r="EK200" s="77"/>
      <c r="EL200" s="77"/>
      <c r="EM200" s="77"/>
      <c r="EN200" s="77"/>
      <c r="EO200" s="77"/>
      <c r="EP200" s="77"/>
      <c r="EQ200" s="77"/>
      <c r="ER200" s="77"/>
      <c r="ES200" s="77"/>
      <c r="ET200" s="77"/>
      <c r="EU200" s="77"/>
      <c r="EV200" s="77"/>
      <c r="EW200" s="77"/>
      <c r="EX200" s="77"/>
      <c r="EY200" s="77"/>
      <c r="EZ200" s="77"/>
      <c r="FA200" s="77"/>
      <c r="FB200" s="77"/>
      <c r="FC200" s="77"/>
      <c r="FD200" s="77"/>
      <c r="FE200" s="77"/>
      <c r="FF200" s="77"/>
      <c r="FG200" s="77"/>
      <c r="FH200" s="77"/>
      <c r="FI200" s="77"/>
      <c r="FJ200" s="77"/>
      <c r="FK200" s="77"/>
    </row>
    <row r="201" spans="1:167" s="78" customFormat="1" x14ac:dyDescent="0.2">
      <c r="A201" s="97" t="s">
        <v>1973</v>
      </c>
      <c r="B201" s="97" t="s">
        <v>621</v>
      </c>
      <c r="C201" s="98" t="s">
        <v>1238</v>
      </c>
      <c r="D201" s="99" t="s">
        <v>65</v>
      </c>
      <c r="E201" s="99">
        <v>1</v>
      </c>
      <c r="F201" s="99">
        <v>0.3</v>
      </c>
      <c r="G201" s="100"/>
      <c r="H201" s="101"/>
      <c r="I201" s="123">
        <v>13476.42</v>
      </c>
      <c r="J201" s="102">
        <f t="shared" si="9"/>
        <v>13476.42</v>
      </c>
      <c r="K201" s="101">
        <f>BDI!$G$17</f>
        <v>0.11260000000000001</v>
      </c>
      <c r="L201" s="101"/>
      <c r="M201" s="101"/>
      <c r="N201" s="104">
        <f t="shared" si="10"/>
        <v>14993.86</v>
      </c>
      <c r="O201" s="103">
        <f t="shared" si="11"/>
        <v>4498.16</v>
      </c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  <c r="DC201" s="77"/>
      <c r="DD201" s="77"/>
      <c r="DE201" s="77"/>
      <c r="DF201" s="77"/>
      <c r="DG201" s="77"/>
      <c r="DH201" s="77"/>
      <c r="DI201" s="77"/>
      <c r="DJ201" s="77"/>
      <c r="DK201" s="77"/>
      <c r="DL201" s="77"/>
      <c r="DM201" s="77"/>
      <c r="DN201" s="77"/>
      <c r="DO201" s="77"/>
      <c r="DP201" s="77"/>
      <c r="DQ201" s="77"/>
      <c r="DR201" s="77"/>
      <c r="DS201" s="77"/>
      <c r="DT201" s="77"/>
      <c r="DU201" s="77"/>
      <c r="DV201" s="77"/>
      <c r="DW201" s="77"/>
      <c r="DX201" s="77"/>
      <c r="DY201" s="77"/>
      <c r="DZ201" s="77"/>
      <c r="EA201" s="77"/>
      <c r="EB201" s="77"/>
      <c r="EC201" s="77"/>
      <c r="ED201" s="77"/>
      <c r="EE201" s="77"/>
      <c r="EF201" s="77"/>
      <c r="EG201" s="77"/>
      <c r="EH201" s="77"/>
      <c r="EI201" s="77"/>
      <c r="EJ201" s="77"/>
      <c r="EK201" s="77"/>
      <c r="EL201" s="77"/>
      <c r="EM201" s="77"/>
      <c r="EN201" s="77"/>
      <c r="EO201" s="77"/>
      <c r="EP201" s="77"/>
      <c r="EQ201" s="77"/>
      <c r="ER201" s="77"/>
      <c r="ES201" s="77"/>
      <c r="ET201" s="77"/>
      <c r="EU201" s="77"/>
      <c r="EV201" s="77"/>
      <c r="EW201" s="77"/>
      <c r="EX201" s="77"/>
      <c r="EY201" s="77"/>
      <c r="EZ201" s="77"/>
      <c r="FA201" s="77"/>
      <c r="FB201" s="77"/>
      <c r="FC201" s="77"/>
      <c r="FD201" s="77"/>
      <c r="FE201" s="77"/>
      <c r="FF201" s="77"/>
      <c r="FG201" s="77"/>
      <c r="FH201" s="77"/>
      <c r="FI201" s="77"/>
      <c r="FJ201" s="77"/>
      <c r="FK201" s="77"/>
    </row>
    <row r="202" spans="1:167" s="78" customFormat="1" x14ac:dyDescent="0.2">
      <c r="A202" s="97" t="s">
        <v>1974</v>
      </c>
      <c r="B202" s="97" t="s">
        <v>622</v>
      </c>
      <c r="C202" s="98" t="s">
        <v>1239</v>
      </c>
      <c r="D202" s="99" t="s">
        <v>65</v>
      </c>
      <c r="E202" s="99">
        <v>1</v>
      </c>
      <c r="F202" s="99">
        <v>0.3</v>
      </c>
      <c r="G202" s="100"/>
      <c r="H202" s="101"/>
      <c r="I202" s="123">
        <v>12044.58</v>
      </c>
      <c r="J202" s="102">
        <f t="shared" si="9"/>
        <v>12044.58</v>
      </c>
      <c r="K202" s="101">
        <f>BDI!$G$17</f>
        <v>0.11260000000000001</v>
      </c>
      <c r="L202" s="101"/>
      <c r="M202" s="101"/>
      <c r="N202" s="104">
        <f t="shared" si="10"/>
        <v>13400.8</v>
      </c>
      <c r="O202" s="103">
        <f t="shared" si="11"/>
        <v>4020.24</v>
      </c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  <c r="DC202" s="77"/>
      <c r="DD202" s="77"/>
      <c r="DE202" s="77"/>
      <c r="DF202" s="77"/>
      <c r="DG202" s="77"/>
      <c r="DH202" s="77"/>
      <c r="DI202" s="77"/>
      <c r="DJ202" s="77"/>
      <c r="DK202" s="77"/>
      <c r="DL202" s="77"/>
      <c r="DM202" s="77"/>
      <c r="DN202" s="77"/>
      <c r="DO202" s="77"/>
      <c r="DP202" s="77"/>
      <c r="DQ202" s="77"/>
      <c r="DR202" s="77"/>
      <c r="DS202" s="77"/>
      <c r="DT202" s="77"/>
      <c r="DU202" s="77"/>
      <c r="DV202" s="77"/>
      <c r="DW202" s="77"/>
      <c r="DX202" s="77"/>
      <c r="DY202" s="77"/>
      <c r="DZ202" s="77"/>
      <c r="EA202" s="77"/>
      <c r="EB202" s="77"/>
      <c r="EC202" s="77"/>
      <c r="ED202" s="77"/>
      <c r="EE202" s="77"/>
      <c r="EF202" s="77"/>
      <c r="EG202" s="77"/>
      <c r="EH202" s="77"/>
      <c r="EI202" s="77"/>
      <c r="EJ202" s="77"/>
      <c r="EK202" s="77"/>
      <c r="EL202" s="77"/>
      <c r="EM202" s="77"/>
      <c r="EN202" s="77"/>
      <c r="EO202" s="77"/>
      <c r="EP202" s="77"/>
      <c r="EQ202" s="77"/>
      <c r="ER202" s="77"/>
      <c r="ES202" s="77"/>
      <c r="ET202" s="77"/>
      <c r="EU202" s="77"/>
      <c r="EV202" s="77"/>
      <c r="EW202" s="77"/>
      <c r="EX202" s="77"/>
      <c r="EY202" s="77"/>
      <c r="EZ202" s="77"/>
      <c r="FA202" s="77"/>
      <c r="FB202" s="77"/>
      <c r="FC202" s="77"/>
      <c r="FD202" s="77"/>
      <c r="FE202" s="77"/>
      <c r="FF202" s="77"/>
      <c r="FG202" s="77"/>
      <c r="FH202" s="77"/>
      <c r="FI202" s="77"/>
      <c r="FJ202" s="77"/>
      <c r="FK202" s="77"/>
    </row>
    <row r="203" spans="1:167" s="78" customFormat="1" x14ac:dyDescent="0.2">
      <c r="A203" s="97" t="s">
        <v>1975</v>
      </c>
      <c r="B203" s="97" t="s">
        <v>623</v>
      </c>
      <c r="C203" s="98" t="s">
        <v>1240</v>
      </c>
      <c r="D203" s="99" t="s">
        <v>17</v>
      </c>
      <c r="E203" s="99">
        <v>24</v>
      </c>
      <c r="F203" s="99">
        <v>0.3</v>
      </c>
      <c r="G203" s="100"/>
      <c r="H203" s="101"/>
      <c r="I203" s="123">
        <v>1604.47</v>
      </c>
      <c r="J203" s="102">
        <f t="shared" si="9"/>
        <v>38507.279999999999</v>
      </c>
      <c r="K203" s="101">
        <f>BDI!$G$17</f>
        <v>0.11260000000000001</v>
      </c>
      <c r="L203" s="101"/>
      <c r="M203" s="101"/>
      <c r="N203" s="104">
        <f t="shared" si="10"/>
        <v>1785.13</v>
      </c>
      <c r="O203" s="103">
        <f t="shared" si="11"/>
        <v>12852.94</v>
      </c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  <c r="DC203" s="77"/>
      <c r="DD203" s="77"/>
      <c r="DE203" s="77"/>
      <c r="DF203" s="77"/>
      <c r="DG203" s="77"/>
      <c r="DH203" s="77"/>
      <c r="DI203" s="77"/>
      <c r="DJ203" s="77"/>
      <c r="DK203" s="77"/>
      <c r="DL203" s="77"/>
      <c r="DM203" s="77"/>
      <c r="DN203" s="77"/>
      <c r="DO203" s="77"/>
      <c r="DP203" s="77"/>
      <c r="DQ203" s="77"/>
      <c r="DR203" s="77"/>
      <c r="DS203" s="77"/>
      <c r="DT203" s="77"/>
      <c r="DU203" s="77"/>
      <c r="DV203" s="77"/>
      <c r="DW203" s="77"/>
      <c r="DX203" s="77"/>
      <c r="DY203" s="77"/>
      <c r="DZ203" s="77"/>
      <c r="EA203" s="77"/>
      <c r="EB203" s="77"/>
      <c r="EC203" s="77"/>
      <c r="ED203" s="77"/>
      <c r="EE203" s="77"/>
      <c r="EF203" s="77"/>
      <c r="EG203" s="77"/>
      <c r="EH203" s="77"/>
      <c r="EI203" s="77"/>
      <c r="EJ203" s="77"/>
      <c r="EK203" s="77"/>
      <c r="EL203" s="77"/>
      <c r="EM203" s="77"/>
      <c r="EN203" s="77"/>
      <c r="EO203" s="77"/>
      <c r="EP203" s="77"/>
      <c r="EQ203" s="77"/>
      <c r="ER203" s="77"/>
      <c r="ES203" s="77"/>
      <c r="ET203" s="77"/>
      <c r="EU203" s="77"/>
      <c r="EV203" s="77"/>
      <c r="EW203" s="77"/>
      <c r="EX203" s="77"/>
      <c r="EY203" s="77"/>
      <c r="EZ203" s="77"/>
      <c r="FA203" s="77"/>
      <c r="FB203" s="77"/>
      <c r="FC203" s="77"/>
      <c r="FD203" s="77"/>
      <c r="FE203" s="77"/>
      <c r="FF203" s="77"/>
      <c r="FG203" s="77"/>
      <c r="FH203" s="77"/>
      <c r="FI203" s="77"/>
      <c r="FJ203" s="77"/>
      <c r="FK203" s="77"/>
    </row>
    <row r="204" spans="1:167" s="78" customFormat="1" x14ac:dyDescent="0.2">
      <c r="A204" s="97" t="s">
        <v>1976</v>
      </c>
      <c r="B204" s="97" t="s">
        <v>624</v>
      </c>
      <c r="C204" s="98" t="s">
        <v>1241</v>
      </c>
      <c r="D204" s="99" t="s">
        <v>17</v>
      </c>
      <c r="E204" s="99">
        <v>24</v>
      </c>
      <c r="F204" s="99">
        <v>0.3</v>
      </c>
      <c r="G204" s="100"/>
      <c r="H204" s="101"/>
      <c r="I204" s="123">
        <v>2564.91</v>
      </c>
      <c r="J204" s="102">
        <f t="shared" si="9"/>
        <v>61557.84</v>
      </c>
      <c r="K204" s="101">
        <f>BDI!$G$17</f>
        <v>0.11260000000000001</v>
      </c>
      <c r="L204" s="101"/>
      <c r="M204" s="101"/>
      <c r="N204" s="104">
        <f t="shared" si="10"/>
        <v>2853.72</v>
      </c>
      <c r="O204" s="103">
        <f t="shared" si="11"/>
        <v>20546.78</v>
      </c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  <c r="DC204" s="77"/>
      <c r="DD204" s="77"/>
      <c r="DE204" s="77"/>
      <c r="DF204" s="77"/>
      <c r="DG204" s="77"/>
      <c r="DH204" s="77"/>
      <c r="DI204" s="77"/>
      <c r="DJ204" s="77"/>
      <c r="DK204" s="77"/>
      <c r="DL204" s="77"/>
      <c r="DM204" s="77"/>
      <c r="DN204" s="77"/>
      <c r="DO204" s="77"/>
      <c r="DP204" s="77"/>
      <c r="DQ204" s="77"/>
      <c r="DR204" s="77"/>
      <c r="DS204" s="77"/>
      <c r="DT204" s="77"/>
      <c r="DU204" s="77"/>
      <c r="DV204" s="77"/>
      <c r="DW204" s="77"/>
      <c r="DX204" s="77"/>
      <c r="DY204" s="77"/>
      <c r="DZ204" s="77"/>
      <c r="EA204" s="77"/>
      <c r="EB204" s="77"/>
      <c r="EC204" s="77"/>
      <c r="ED204" s="77"/>
      <c r="EE204" s="77"/>
      <c r="EF204" s="77"/>
      <c r="EG204" s="77"/>
      <c r="EH204" s="77"/>
      <c r="EI204" s="77"/>
      <c r="EJ204" s="77"/>
      <c r="EK204" s="77"/>
      <c r="EL204" s="77"/>
      <c r="EM204" s="77"/>
      <c r="EN204" s="77"/>
      <c r="EO204" s="77"/>
      <c r="EP204" s="77"/>
      <c r="EQ204" s="77"/>
      <c r="ER204" s="77"/>
      <c r="ES204" s="77"/>
      <c r="ET204" s="77"/>
      <c r="EU204" s="77"/>
      <c r="EV204" s="77"/>
      <c r="EW204" s="77"/>
      <c r="EX204" s="77"/>
      <c r="EY204" s="77"/>
      <c r="EZ204" s="77"/>
      <c r="FA204" s="77"/>
      <c r="FB204" s="77"/>
      <c r="FC204" s="77"/>
      <c r="FD204" s="77"/>
      <c r="FE204" s="77"/>
      <c r="FF204" s="77"/>
      <c r="FG204" s="77"/>
      <c r="FH204" s="77"/>
      <c r="FI204" s="77"/>
      <c r="FJ204" s="77"/>
      <c r="FK204" s="77"/>
    </row>
    <row r="205" spans="1:167" s="78" customFormat="1" x14ac:dyDescent="0.2">
      <c r="A205" s="97" t="s">
        <v>1977</v>
      </c>
      <c r="B205" s="97" t="s">
        <v>625</v>
      </c>
      <c r="C205" s="98" t="s">
        <v>1242</v>
      </c>
      <c r="D205" s="99" t="s">
        <v>17</v>
      </c>
      <c r="E205" s="99">
        <v>6</v>
      </c>
      <c r="F205" s="99">
        <v>0.3</v>
      </c>
      <c r="G205" s="100"/>
      <c r="H205" s="101"/>
      <c r="I205" s="123">
        <v>3313.92</v>
      </c>
      <c r="J205" s="102">
        <f t="shared" si="9"/>
        <v>19883.52</v>
      </c>
      <c r="K205" s="101">
        <f>BDI!$G$17</f>
        <v>0.11260000000000001</v>
      </c>
      <c r="L205" s="101"/>
      <c r="M205" s="101"/>
      <c r="N205" s="104">
        <f t="shared" si="10"/>
        <v>3687.07</v>
      </c>
      <c r="O205" s="103">
        <f t="shared" si="11"/>
        <v>6636.73</v>
      </c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  <c r="DC205" s="77"/>
      <c r="DD205" s="77"/>
      <c r="DE205" s="77"/>
      <c r="DF205" s="77"/>
      <c r="DG205" s="77"/>
      <c r="DH205" s="77"/>
      <c r="DI205" s="77"/>
      <c r="DJ205" s="77"/>
      <c r="DK205" s="77"/>
      <c r="DL205" s="77"/>
      <c r="DM205" s="77"/>
      <c r="DN205" s="77"/>
      <c r="DO205" s="77"/>
      <c r="DP205" s="77"/>
      <c r="DQ205" s="77"/>
      <c r="DR205" s="77"/>
      <c r="DS205" s="77"/>
      <c r="DT205" s="77"/>
      <c r="DU205" s="77"/>
      <c r="DV205" s="77"/>
      <c r="DW205" s="77"/>
      <c r="DX205" s="77"/>
      <c r="DY205" s="77"/>
      <c r="DZ205" s="77"/>
      <c r="EA205" s="77"/>
      <c r="EB205" s="77"/>
      <c r="EC205" s="77"/>
      <c r="ED205" s="77"/>
      <c r="EE205" s="77"/>
      <c r="EF205" s="77"/>
      <c r="EG205" s="77"/>
      <c r="EH205" s="77"/>
      <c r="EI205" s="77"/>
      <c r="EJ205" s="77"/>
      <c r="EK205" s="77"/>
      <c r="EL205" s="77"/>
      <c r="EM205" s="77"/>
      <c r="EN205" s="77"/>
      <c r="EO205" s="77"/>
      <c r="EP205" s="77"/>
      <c r="EQ205" s="77"/>
      <c r="ER205" s="77"/>
      <c r="ES205" s="77"/>
      <c r="ET205" s="77"/>
      <c r="EU205" s="77"/>
      <c r="EV205" s="77"/>
      <c r="EW205" s="77"/>
      <c r="EX205" s="77"/>
      <c r="EY205" s="77"/>
      <c r="EZ205" s="77"/>
      <c r="FA205" s="77"/>
      <c r="FB205" s="77"/>
      <c r="FC205" s="77"/>
      <c r="FD205" s="77"/>
      <c r="FE205" s="77"/>
      <c r="FF205" s="77"/>
      <c r="FG205" s="77"/>
      <c r="FH205" s="77"/>
      <c r="FI205" s="77"/>
      <c r="FJ205" s="77"/>
      <c r="FK205" s="77"/>
    </row>
    <row r="206" spans="1:167" s="78" customFormat="1" ht="25.5" x14ac:dyDescent="0.2">
      <c r="A206" s="97" t="s">
        <v>1978</v>
      </c>
      <c r="B206" s="97" t="s">
        <v>626</v>
      </c>
      <c r="C206" s="98" t="s">
        <v>1243</v>
      </c>
      <c r="D206" s="99" t="s">
        <v>17</v>
      </c>
      <c r="E206" s="99">
        <v>40</v>
      </c>
      <c r="F206" s="99">
        <v>0.3</v>
      </c>
      <c r="G206" s="100"/>
      <c r="H206" s="101"/>
      <c r="I206" s="123">
        <v>2046.36</v>
      </c>
      <c r="J206" s="102">
        <f t="shared" si="9"/>
        <v>81854.399999999994</v>
      </c>
      <c r="K206" s="101">
        <f>BDI!$G$17</f>
        <v>0.11260000000000001</v>
      </c>
      <c r="L206" s="101"/>
      <c r="M206" s="101"/>
      <c r="N206" s="104">
        <f t="shared" si="10"/>
        <v>2276.7800000000002</v>
      </c>
      <c r="O206" s="103">
        <f t="shared" si="11"/>
        <v>27321.360000000001</v>
      </c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  <c r="DC206" s="77"/>
      <c r="DD206" s="77"/>
      <c r="DE206" s="77"/>
      <c r="DF206" s="77"/>
      <c r="DG206" s="77"/>
      <c r="DH206" s="77"/>
      <c r="DI206" s="77"/>
      <c r="DJ206" s="77"/>
      <c r="DK206" s="77"/>
      <c r="DL206" s="77"/>
      <c r="DM206" s="77"/>
      <c r="DN206" s="77"/>
      <c r="DO206" s="77"/>
      <c r="DP206" s="77"/>
      <c r="DQ206" s="77"/>
      <c r="DR206" s="77"/>
      <c r="DS206" s="77"/>
      <c r="DT206" s="77"/>
      <c r="DU206" s="77"/>
      <c r="DV206" s="77"/>
      <c r="DW206" s="77"/>
      <c r="DX206" s="77"/>
      <c r="DY206" s="77"/>
      <c r="DZ206" s="77"/>
      <c r="EA206" s="77"/>
      <c r="EB206" s="77"/>
      <c r="EC206" s="77"/>
      <c r="ED206" s="77"/>
      <c r="EE206" s="77"/>
      <c r="EF206" s="77"/>
      <c r="EG206" s="77"/>
      <c r="EH206" s="77"/>
      <c r="EI206" s="77"/>
      <c r="EJ206" s="77"/>
      <c r="EK206" s="77"/>
      <c r="EL206" s="77"/>
      <c r="EM206" s="77"/>
      <c r="EN206" s="77"/>
      <c r="EO206" s="77"/>
      <c r="EP206" s="77"/>
      <c r="EQ206" s="77"/>
      <c r="ER206" s="77"/>
      <c r="ES206" s="77"/>
      <c r="ET206" s="77"/>
      <c r="EU206" s="77"/>
      <c r="EV206" s="77"/>
      <c r="EW206" s="77"/>
      <c r="EX206" s="77"/>
      <c r="EY206" s="77"/>
      <c r="EZ206" s="77"/>
      <c r="FA206" s="77"/>
      <c r="FB206" s="77"/>
      <c r="FC206" s="77"/>
      <c r="FD206" s="77"/>
      <c r="FE206" s="77"/>
      <c r="FF206" s="77"/>
      <c r="FG206" s="77"/>
      <c r="FH206" s="77"/>
      <c r="FI206" s="77"/>
      <c r="FJ206" s="77"/>
      <c r="FK206" s="77"/>
    </row>
    <row r="207" spans="1:167" s="78" customFormat="1" ht="25.5" x14ac:dyDescent="0.2">
      <c r="A207" s="97" t="s">
        <v>1979</v>
      </c>
      <c r="B207" s="97" t="s">
        <v>627</v>
      </c>
      <c r="C207" s="98" t="s">
        <v>1244</v>
      </c>
      <c r="D207" s="99" t="s">
        <v>17</v>
      </c>
      <c r="E207" s="99">
        <v>30</v>
      </c>
      <c r="F207" s="99">
        <v>0.3</v>
      </c>
      <c r="G207" s="100"/>
      <c r="H207" s="101"/>
      <c r="I207" s="123">
        <v>3434.66</v>
      </c>
      <c r="J207" s="102">
        <f t="shared" si="9"/>
        <v>103039.8</v>
      </c>
      <c r="K207" s="101">
        <f>BDI!$G$17</f>
        <v>0.11260000000000001</v>
      </c>
      <c r="L207" s="101"/>
      <c r="M207" s="101"/>
      <c r="N207" s="104">
        <f t="shared" si="10"/>
        <v>3821.4</v>
      </c>
      <c r="O207" s="103">
        <f t="shared" si="11"/>
        <v>34392.6</v>
      </c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  <c r="DC207" s="77"/>
      <c r="DD207" s="77"/>
      <c r="DE207" s="77"/>
      <c r="DF207" s="77"/>
      <c r="DG207" s="77"/>
      <c r="DH207" s="77"/>
      <c r="DI207" s="77"/>
      <c r="DJ207" s="77"/>
      <c r="DK207" s="77"/>
      <c r="DL207" s="77"/>
      <c r="DM207" s="77"/>
      <c r="DN207" s="77"/>
      <c r="DO207" s="77"/>
      <c r="DP207" s="77"/>
      <c r="DQ207" s="77"/>
      <c r="DR207" s="77"/>
      <c r="DS207" s="77"/>
      <c r="DT207" s="77"/>
      <c r="DU207" s="77"/>
      <c r="DV207" s="77"/>
      <c r="DW207" s="77"/>
      <c r="DX207" s="77"/>
      <c r="DY207" s="77"/>
      <c r="DZ207" s="77"/>
      <c r="EA207" s="77"/>
      <c r="EB207" s="77"/>
      <c r="EC207" s="77"/>
      <c r="ED207" s="77"/>
      <c r="EE207" s="77"/>
      <c r="EF207" s="77"/>
      <c r="EG207" s="77"/>
      <c r="EH207" s="77"/>
      <c r="EI207" s="77"/>
      <c r="EJ207" s="77"/>
      <c r="EK207" s="77"/>
      <c r="EL207" s="77"/>
      <c r="EM207" s="77"/>
      <c r="EN207" s="77"/>
      <c r="EO207" s="77"/>
      <c r="EP207" s="77"/>
      <c r="EQ207" s="77"/>
      <c r="ER207" s="77"/>
      <c r="ES207" s="77"/>
      <c r="ET207" s="77"/>
      <c r="EU207" s="77"/>
      <c r="EV207" s="77"/>
      <c r="EW207" s="77"/>
      <c r="EX207" s="77"/>
      <c r="EY207" s="77"/>
      <c r="EZ207" s="77"/>
      <c r="FA207" s="77"/>
      <c r="FB207" s="77"/>
      <c r="FC207" s="77"/>
      <c r="FD207" s="77"/>
      <c r="FE207" s="77"/>
      <c r="FF207" s="77"/>
      <c r="FG207" s="77"/>
      <c r="FH207" s="77"/>
      <c r="FI207" s="77"/>
      <c r="FJ207" s="77"/>
      <c r="FK207" s="77"/>
    </row>
    <row r="208" spans="1:167" s="78" customFormat="1" ht="25.5" x14ac:dyDescent="0.2">
      <c r="A208" s="97" t="s">
        <v>1980</v>
      </c>
      <c r="B208" s="97" t="s">
        <v>628</v>
      </c>
      <c r="C208" s="98" t="s">
        <v>1245</v>
      </c>
      <c r="D208" s="99" t="s">
        <v>17</v>
      </c>
      <c r="E208" s="99">
        <v>60</v>
      </c>
      <c r="F208" s="99">
        <v>0.3</v>
      </c>
      <c r="G208" s="100"/>
      <c r="H208" s="101"/>
      <c r="I208" s="123">
        <v>3463.99</v>
      </c>
      <c r="J208" s="102">
        <f t="shared" si="9"/>
        <v>207839.4</v>
      </c>
      <c r="K208" s="101">
        <f>BDI!$G$17</f>
        <v>0.11260000000000001</v>
      </c>
      <c r="L208" s="101"/>
      <c r="M208" s="101"/>
      <c r="N208" s="104">
        <f t="shared" si="10"/>
        <v>3854.04</v>
      </c>
      <c r="O208" s="103">
        <f t="shared" si="11"/>
        <v>69372.72</v>
      </c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  <c r="DC208" s="77"/>
      <c r="DD208" s="77"/>
      <c r="DE208" s="77"/>
      <c r="DF208" s="77"/>
      <c r="DG208" s="77"/>
      <c r="DH208" s="77"/>
      <c r="DI208" s="77"/>
      <c r="DJ208" s="77"/>
      <c r="DK208" s="77"/>
      <c r="DL208" s="77"/>
      <c r="DM208" s="77"/>
      <c r="DN208" s="77"/>
      <c r="DO208" s="77"/>
      <c r="DP208" s="77"/>
      <c r="DQ208" s="77"/>
      <c r="DR208" s="77"/>
      <c r="DS208" s="77"/>
      <c r="DT208" s="77"/>
      <c r="DU208" s="77"/>
      <c r="DV208" s="77"/>
      <c r="DW208" s="77"/>
      <c r="DX208" s="77"/>
      <c r="DY208" s="77"/>
      <c r="DZ208" s="77"/>
      <c r="EA208" s="77"/>
      <c r="EB208" s="77"/>
      <c r="EC208" s="77"/>
      <c r="ED208" s="77"/>
      <c r="EE208" s="77"/>
      <c r="EF208" s="77"/>
      <c r="EG208" s="77"/>
      <c r="EH208" s="77"/>
      <c r="EI208" s="77"/>
      <c r="EJ208" s="77"/>
      <c r="EK208" s="77"/>
      <c r="EL208" s="77"/>
      <c r="EM208" s="77"/>
      <c r="EN208" s="77"/>
      <c r="EO208" s="77"/>
      <c r="EP208" s="77"/>
      <c r="EQ208" s="77"/>
      <c r="ER208" s="77"/>
      <c r="ES208" s="77"/>
      <c r="ET208" s="77"/>
      <c r="EU208" s="77"/>
      <c r="EV208" s="77"/>
      <c r="EW208" s="77"/>
      <c r="EX208" s="77"/>
      <c r="EY208" s="77"/>
      <c r="EZ208" s="77"/>
      <c r="FA208" s="77"/>
      <c r="FB208" s="77"/>
      <c r="FC208" s="77"/>
      <c r="FD208" s="77"/>
      <c r="FE208" s="77"/>
      <c r="FF208" s="77"/>
      <c r="FG208" s="77"/>
      <c r="FH208" s="77"/>
      <c r="FI208" s="77"/>
      <c r="FJ208" s="77"/>
      <c r="FK208" s="77"/>
    </row>
    <row r="209" spans="1:167" s="78" customFormat="1" x14ac:dyDescent="0.2">
      <c r="A209" s="97" t="s">
        <v>1981</v>
      </c>
      <c r="B209" s="97" t="s">
        <v>629</v>
      </c>
      <c r="C209" s="98" t="s">
        <v>1246</v>
      </c>
      <c r="D209" s="99" t="s">
        <v>17</v>
      </c>
      <c r="E209" s="99">
        <v>60</v>
      </c>
      <c r="F209" s="99">
        <v>0.3</v>
      </c>
      <c r="G209" s="100"/>
      <c r="H209" s="101"/>
      <c r="I209" s="123">
        <v>3346.49</v>
      </c>
      <c r="J209" s="102">
        <f t="shared" si="9"/>
        <v>200789.4</v>
      </c>
      <c r="K209" s="101">
        <f>BDI!$G$17</f>
        <v>0.11260000000000001</v>
      </c>
      <c r="L209" s="101"/>
      <c r="M209" s="101"/>
      <c r="N209" s="104">
        <f t="shared" si="10"/>
        <v>3723.3</v>
      </c>
      <c r="O209" s="103">
        <f t="shared" si="11"/>
        <v>67019.399999999994</v>
      </c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  <c r="DC209" s="77"/>
      <c r="DD209" s="77"/>
      <c r="DE209" s="77"/>
      <c r="DF209" s="77"/>
      <c r="DG209" s="77"/>
      <c r="DH209" s="77"/>
      <c r="DI209" s="77"/>
      <c r="DJ209" s="77"/>
      <c r="DK209" s="77"/>
      <c r="DL209" s="77"/>
      <c r="DM209" s="77"/>
      <c r="DN209" s="77"/>
      <c r="DO209" s="77"/>
      <c r="DP209" s="77"/>
      <c r="DQ209" s="77"/>
      <c r="DR209" s="77"/>
      <c r="DS209" s="77"/>
      <c r="DT209" s="77"/>
      <c r="DU209" s="77"/>
      <c r="DV209" s="77"/>
      <c r="DW209" s="77"/>
      <c r="DX209" s="77"/>
      <c r="DY209" s="77"/>
      <c r="DZ209" s="77"/>
      <c r="EA209" s="77"/>
      <c r="EB209" s="77"/>
      <c r="EC209" s="77"/>
      <c r="ED209" s="77"/>
      <c r="EE209" s="77"/>
      <c r="EF209" s="77"/>
      <c r="EG209" s="77"/>
      <c r="EH209" s="77"/>
      <c r="EI209" s="77"/>
      <c r="EJ209" s="77"/>
      <c r="EK209" s="77"/>
      <c r="EL209" s="77"/>
      <c r="EM209" s="77"/>
      <c r="EN209" s="77"/>
      <c r="EO209" s="77"/>
      <c r="EP209" s="77"/>
      <c r="EQ209" s="77"/>
      <c r="ER209" s="77"/>
      <c r="ES209" s="77"/>
      <c r="ET209" s="77"/>
      <c r="EU209" s="77"/>
      <c r="EV209" s="77"/>
      <c r="EW209" s="77"/>
      <c r="EX209" s="77"/>
      <c r="EY209" s="77"/>
      <c r="EZ209" s="77"/>
      <c r="FA209" s="77"/>
      <c r="FB209" s="77"/>
      <c r="FC209" s="77"/>
      <c r="FD209" s="77"/>
      <c r="FE209" s="77"/>
      <c r="FF209" s="77"/>
      <c r="FG209" s="77"/>
      <c r="FH209" s="77"/>
      <c r="FI209" s="77"/>
      <c r="FJ209" s="77"/>
      <c r="FK209" s="77"/>
    </row>
    <row r="210" spans="1:167" s="78" customFormat="1" x14ac:dyDescent="0.2">
      <c r="A210" s="97" t="s">
        <v>1982</v>
      </c>
      <c r="B210" s="97" t="s">
        <v>630</v>
      </c>
      <c r="C210" s="98" t="s">
        <v>1247</v>
      </c>
      <c r="D210" s="99" t="s">
        <v>17</v>
      </c>
      <c r="E210" s="99">
        <v>5</v>
      </c>
      <c r="F210" s="99">
        <v>0.3</v>
      </c>
      <c r="G210" s="100"/>
      <c r="H210" s="101"/>
      <c r="I210" s="123">
        <v>9572.27</v>
      </c>
      <c r="J210" s="102">
        <f t="shared" si="9"/>
        <v>47861.35</v>
      </c>
      <c r="K210" s="101">
        <f>BDI!$G$17</f>
        <v>0.11260000000000001</v>
      </c>
      <c r="L210" s="101"/>
      <c r="M210" s="101"/>
      <c r="N210" s="104">
        <f t="shared" si="10"/>
        <v>10650.11</v>
      </c>
      <c r="O210" s="103">
        <f t="shared" si="11"/>
        <v>15975.17</v>
      </c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  <c r="DC210" s="77"/>
      <c r="DD210" s="77"/>
      <c r="DE210" s="77"/>
      <c r="DF210" s="77"/>
      <c r="DG210" s="77"/>
      <c r="DH210" s="77"/>
      <c r="DI210" s="77"/>
      <c r="DJ210" s="77"/>
      <c r="DK210" s="77"/>
      <c r="DL210" s="77"/>
      <c r="DM210" s="77"/>
      <c r="DN210" s="77"/>
      <c r="DO210" s="77"/>
      <c r="DP210" s="77"/>
      <c r="DQ210" s="77"/>
      <c r="DR210" s="77"/>
      <c r="DS210" s="77"/>
      <c r="DT210" s="77"/>
      <c r="DU210" s="77"/>
      <c r="DV210" s="77"/>
      <c r="DW210" s="77"/>
      <c r="DX210" s="77"/>
      <c r="DY210" s="77"/>
      <c r="DZ210" s="77"/>
      <c r="EA210" s="77"/>
      <c r="EB210" s="77"/>
      <c r="EC210" s="77"/>
      <c r="ED210" s="77"/>
      <c r="EE210" s="77"/>
      <c r="EF210" s="77"/>
      <c r="EG210" s="77"/>
      <c r="EH210" s="77"/>
      <c r="EI210" s="77"/>
      <c r="EJ210" s="77"/>
      <c r="EK210" s="77"/>
      <c r="EL210" s="77"/>
      <c r="EM210" s="77"/>
      <c r="EN210" s="77"/>
      <c r="EO210" s="77"/>
      <c r="EP210" s="77"/>
      <c r="EQ210" s="77"/>
      <c r="ER210" s="77"/>
      <c r="ES210" s="77"/>
      <c r="ET210" s="77"/>
      <c r="EU210" s="77"/>
      <c r="EV210" s="77"/>
      <c r="EW210" s="77"/>
      <c r="EX210" s="77"/>
      <c r="EY210" s="77"/>
      <c r="EZ210" s="77"/>
      <c r="FA210" s="77"/>
      <c r="FB210" s="77"/>
      <c r="FC210" s="77"/>
      <c r="FD210" s="77"/>
      <c r="FE210" s="77"/>
      <c r="FF210" s="77"/>
      <c r="FG210" s="77"/>
      <c r="FH210" s="77"/>
      <c r="FI210" s="77"/>
      <c r="FJ210" s="77"/>
      <c r="FK210" s="77"/>
    </row>
    <row r="211" spans="1:167" s="78" customFormat="1" ht="25.5" x14ac:dyDescent="0.2">
      <c r="A211" s="97" t="s">
        <v>1983</v>
      </c>
      <c r="B211" s="97" t="s">
        <v>631</v>
      </c>
      <c r="C211" s="98" t="s">
        <v>1248</v>
      </c>
      <c r="D211" s="99" t="s">
        <v>17</v>
      </c>
      <c r="E211" s="99">
        <v>15</v>
      </c>
      <c r="F211" s="99">
        <v>0.3</v>
      </c>
      <c r="G211" s="100"/>
      <c r="H211" s="101"/>
      <c r="I211" s="123">
        <v>12110.9</v>
      </c>
      <c r="J211" s="102">
        <f t="shared" si="9"/>
        <v>181663.5</v>
      </c>
      <c r="K211" s="101">
        <f>BDI!$G$17</f>
        <v>0.11260000000000001</v>
      </c>
      <c r="L211" s="101"/>
      <c r="M211" s="101"/>
      <c r="N211" s="104">
        <f t="shared" si="10"/>
        <v>13474.59</v>
      </c>
      <c r="O211" s="103">
        <f t="shared" si="11"/>
        <v>60635.66</v>
      </c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  <c r="DC211" s="77"/>
      <c r="DD211" s="77"/>
      <c r="DE211" s="77"/>
      <c r="DF211" s="77"/>
      <c r="DG211" s="77"/>
      <c r="DH211" s="77"/>
      <c r="DI211" s="77"/>
      <c r="DJ211" s="77"/>
      <c r="DK211" s="77"/>
      <c r="DL211" s="77"/>
      <c r="DM211" s="77"/>
      <c r="DN211" s="77"/>
      <c r="DO211" s="77"/>
      <c r="DP211" s="77"/>
      <c r="DQ211" s="77"/>
      <c r="DR211" s="77"/>
      <c r="DS211" s="77"/>
      <c r="DT211" s="77"/>
      <c r="DU211" s="77"/>
      <c r="DV211" s="77"/>
      <c r="DW211" s="77"/>
      <c r="DX211" s="77"/>
      <c r="DY211" s="77"/>
      <c r="DZ211" s="77"/>
      <c r="EA211" s="77"/>
      <c r="EB211" s="77"/>
      <c r="EC211" s="77"/>
      <c r="ED211" s="77"/>
      <c r="EE211" s="77"/>
      <c r="EF211" s="77"/>
      <c r="EG211" s="77"/>
      <c r="EH211" s="77"/>
      <c r="EI211" s="77"/>
      <c r="EJ211" s="77"/>
      <c r="EK211" s="77"/>
      <c r="EL211" s="77"/>
      <c r="EM211" s="77"/>
      <c r="EN211" s="77"/>
      <c r="EO211" s="77"/>
      <c r="EP211" s="77"/>
      <c r="EQ211" s="77"/>
      <c r="ER211" s="77"/>
      <c r="ES211" s="77"/>
      <c r="ET211" s="77"/>
      <c r="EU211" s="77"/>
      <c r="EV211" s="77"/>
      <c r="EW211" s="77"/>
      <c r="EX211" s="77"/>
      <c r="EY211" s="77"/>
      <c r="EZ211" s="77"/>
      <c r="FA211" s="77"/>
      <c r="FB211" s="77"/>
      <c r="FC211" s="77"/>
      <c r="FD211" s="77"/>
      <c r="FE211" s="77"/>
      <c r="FF211" s="77"/>
      <c r="FG211" s="77"/>
      <c r="FH211" s="77"/>
      <c r="FI211" s="77"/>
      <c r="FJ211" s="77"/>
      <c r="FK211" s="77"/>
    </row>
    <row r="212" spans="1:167" s="78" customFormat="1" ht="25.5" x14ac:dyDescent="0.2">
      <c r="A212" s="97" t="s">
        <v>1984</v>
      </c>
      <c r="B212" s="97" t="s">
        <v>632</v>
      </c>
      <c r="C212" s="98" t="s">
        <v>1249</v>
      </c>
      <c r="D212" s="99" t="s">
        <v>17</v>
      </c>
      <c r="E212" s="99">
        <v>10</v>
      </c>
      <c r="F212" s="99">
        <v>0.3</v>
      </c>
      <c r="G212" s="100"/>
      <c r="H212" s="101"/>
      <c r="I212" s="123">
        <v>9200</v>
      </c>
      <c r="J212" s="102">
        <f t="shared" si="9"/>
        <v>92000</v>
      </c>
      <c r="K212" s="101">
        <f>BDI!$G$17</f>
        <v>0.11260000000000001</v>
      </c>
      <c r="L212" s="101"/>
      <c r="M212" s="101"/>
      <c r="N212" s="104">
        <f t="shared" si="10"/>
        <v>10235.92</v>
      </c>
      <c r="O212" s="103">
        <f t="shared" si="11"/>
        <v>30707.759999999998</v>
      </c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  <c r="DC212" s="77"/>
      <c r="DD212" s="77"/>
      <c r="DE212" s="77"/>
      <c r="DF212" s="77"/>
      <c r="DG212" s="77"/>
      <c r="DH212" s="77"/>
      <c r="DI212" s="77"/>
      <c r="DJ212" s="77"/>
      <c r="DK212" s="77"/>
      <c r="DL212" s="77"/>
      <c r="DM212" s="77"/>
      <c r="DN212" s="77"/>
      <c r="DO212" s="77"/>
      <c r="DP212" s="77"/>
      <c r="DQ212" s="77"/>
      <c r="DR212" s="77"/>
      <c r="DS212" s="77"/>
      <c r="DT212" s="77"/>
      <c r="DU212" s="77"/>
      <c r="DV212" s="77"/>
      <c r="DW212" s="77"/>
      <c r="DX212" s="77"/>
      <c r="DY212" s="77"/>
      <c r="DZ212" s="77"/>
      <c r="EA212" s="77"/>
      <c r="EB212" s="77"/>
      <c r="EC212" s="77"/>
      <c r="ED212" s="77"/>
      <c r="EE212" s="77"/>
      <c r="EF212" s="77"/>
      <c r="EG212" s="77"/>
      <c r="EH212" s="77"/>
      <c r="EI212" s="77"/>
      <c r="EJ212" s="77"/>
      <c r="EK212" s="77"/>
      <c r="EL212" s="77"/>
      <c r="EM212" s="77"/>
      <c r="EN212" s="77"/>
      <c r="EO212" s="77"/>
      <c r="EP212" s="77"/>
      <c r="EQ212" s="77"/>
      <c r="ER212" s="77"/>
      <c r="ES212" s="77"/>
      <c r="ET212" s="77"/>
      <c r="EU212" s="77"/>
      <c r="EV212" s="77"/>
      <c r="EW212" s="77"/>
      <c r="EX212" s="77"/>
      <c r="EY212" s="77"/>
      <c r="EZ212" s="77"/>
      <c r="FA212" s="77"/>
      <c r="FB212" s="77"/>
      <c r="FC212" s="77"/>
      <c r="FD212" s="77"/>
      <c r="FE212" s="77"/>
      <c r="FF212" s="77"/>
      <c r="FG212" s="77"/>
      <c r="FH212" s="77"/>
      <c r="FI212" s="77"/>
      <c r="FJ212" s="77"/>
      <c r="FK212" s="77"/>
    </row>
    <row r="213" spans="1:167" s="78" customFormat="1" ht="25.5" x14ac:dyDescent="0.2">
      <c r="A213" s="97" t="s">
        <v>1985</v>
      </c>
      <c r="B213" s="97" t="s">
        <v>633</v>
      </c>
      <c r="C213" s="98" t="s">
        <v>1250</v>
      </c>
      <c r="D213" s="99" t="s">
        <v>17</v>
      </c>
      <c r="E213" s="99">
        <v>30</v>
      </c>
      <c r="F213" s="99">
        <v>0.3</v>
      </c>
      <c r="G213" s="100"/>
      <c r="H213" s="101"/>
      <c r="I213" s="123">
        <v>9192.31</v>
      </c>
      <c r="J213" s="102">
        <f t="shared" si="9"/>
        <v>275769.3</v>
      </c>
      <c r="K213" s="101">
        <f>BDI!$G$17</f>
        <v>0.11260000000000001</v>
      </c>
      <c r="L213" s="101"/>
      <c r="M213" s="101"/>
      <c r="N213" s="104">
        <f t="shared" si="10"/>
        <v>10227.36</v>
      </c>
      <c r="O213" s="103">
        <f t="shared" si="11"/>
        <v>92046.24</v>
      </c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  <c r="DC213" s="77"/>
      <c r="DD213" s="77"/>
      <c r="DE213" s="77"/>
      <c r="DF213" s="77"/>
      <c r="DG213" s="77"/>
      <c r="DH213" s="77"/>
      <c r="DI213" s="77"/>
      <c r="DJ213" s="77"/>
      <c r="DK213" s="77"/>
      <c r="DL213" s="77"/>
      <c r="DM213" s="77"/>
      <c r="DN213" s="77"/>
      <c r="DO213" s="77"/>
      <c r="DP213" s="77"/>
      <c r="DQ213" s="77"/>
      <c r="DR213" s="77"/>
      <c r="DS213" s="77"/>
      <c r="DT213" s="77"/>
      <c r="DU213" s="77"/>
      <c r="DV213" s="77"/>
      <c r="DW213" s="77"/>
      <c r="DX213" s="77"/>
      <c r="DY213" s="77"/>
      <c r="DZ213" s="77"/>
      <c r="EA213" s="77"/>
      <c r="EB213" s="77"/>
      <c r="EC213" s="77"/>
      <c r="ED213" s="77"/>
      <c r="EE213" s="77"/>
      <c r="EF213" s="77"/>
      <c r="EG213" s="77"/>
      <c r="EH213" s="77"/>
      <c r="EI213" s="77"/>
      <c r="EJ213" s="77"/>
      <c r="EK213" s="77"/>
      <c r="EL213" s="77"/>
      <c r="EM213" s="77"/>
      <c r="EN213" s="77"/>
      <c r="EO213" s="77"/>
      <c r="EP213" s="77"/>
      <c r="EQ213" s="77"/>
      <c r="ER213" s="77"/>
      <c r="ES213" s="77"/>
      <c r="ET213" s="77"/>
      <c r="EU213" s="77"/>
      <c r="EV213" s="77"/>
      <c r="EW213" s="77"/>
      <c r="EX213" s="77"/>
      <c r="EY213" s="77"/>
      <c r="EZ213" s="77"/>
      <c r="FA213" s="77"/>
      <c r="FB213" s="77"/>
      <c r="FC213" s="77"/>
      <c r="FD213" s="77"/>
      <c r="FE213" s="77"/>
      <c r="FF213" s="77"/>
      <c r="FG213" s="77"/>
      <c r="FH213" s="77"/>
      <c r="FI213" s="77"/>
      <c r="FJ213" s="77"/>
      <c r="FK213" s="77"/>
    </row>
    <row r="214" spans="1:167" s="78" customFormat="1" ht="25.5" x14ac:dyDescent="0.2">
      <c r="A214" s="97" t="s">
        <v>1986</v>
      </c>
      <c r="B214" s="97" t="s">
        <v>634</v>
      </c>
      <c r="C214" s="98" t="s">
        <v>1251</v>
      </c>
      <c r="D214" s="99" t="s">
        <v>17</v>
      </c>
      <c r="E214" s="99">
        <v>10</v>
      </c>
      <c r="F214" s="99">
        <v>0.3</v>
      </c>
      <c r="G214" s="100"/>
      <c r="H214" s="101"/>
      <c r="I214" s="123">
        <v>10954.46</v>
      </c>
      <c r="J214" s="102">
        <f t="shared" si="9"/>
        <v>109544.6</v>
      </c>
      <c r="K214" s="101">
        <f>BDI!$G$17</f>
        <v>0.11260000000000001</v>
      </c>
      <c r="L214" s="101"/>
      <c r="M214" s="101"/>
      <c r="N214" s="104">
        <f t="shared" si="10"/>
        <v>12187.93</v>
      </c>
      <c r="O214" s="103">
        <f t="shared" si="11"/>
        <v>36563.79</v>
      </c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  <c r="DC214" s="77"/>
      <c r="DD214" s="77"/>
      <c r="DE214" s="77"/>
      <c r="DF214" s="77"/>
      <c r="DG214" s="77"/>
      <c r="DH214" s="77"/>
      <c r="DI214" s="77"/>
      <c r="DJ214" s="77"/>
      <c r="DK214" s="77"/>
      <c r="DL214" s="77"/>
      <c r="DM214" s="77"/>
      <c r="DN214" s="77"/>
      <c r="DO214" s="77"/>
      <c r="DP214" s="77"/>
      <c r="DQ214" s="77"/>
      <c r="DR214" s="77"/>
      <c r="DS214" s="77"/>
      <c r="DT214" s="77"/>
      <c r="DU214" s="77"/>
      <c r="DV214" s="77"/>
      <c r="DW214" s="77"/>
      <c r="DX214" s="77"/>
      <c r="DY214" s="77"/>
      <c r="DZ214" s="77"/>
      <c r="EA214" s="77"/>
      <c r="EB214" s="77"/>
      <c r="EC214" s="77"/>
      <c r="ED214" s="77"/>
      <c r="EE214" s="77"/>
      <c r="EF214" s="77"/>
      <c r="EG214" s="77"/>
      <c r="EH214" s="77"/>
      <c r="EI214" s="77"/>
      <c r="EJ214" s="77"/>
      <c r="EK214" s="77"/>
      <c r="EL214" s="77"/>
      <c r="EM214" s="77"/>
      <c r="EN214" s="77"/>
      <c r="EO214" s="77"/>
      <c r="EP214" s="77"/>
      <c r="EQ214" s="77"/>
      <c r="ER214" s="77"/>
      <c r="ES214" s="77"/>
      <c r="ET214" s="77"/>
      <c r="EU214" s="77"/>
      <c r="EV214" s="77"/>
      <c r="EW214" s="77"/>
      <c r="EX214" s="77"/>
      <c r="EY214" s="77"/>
      <c r="EZ214" s="77"/>
      <c r="FA214" s="77"/>
      <c r="FB214" s="77"/>
      <c r="FC214" s="77"/>
      <c r="FD214" s="77"/>
      <c r="FE214" s="77"/>
      <c r="FF214" s="77"/>
      <c r="FG214" s="77"/>
      <c r="FH214" s="77"/>
      <c r="FI214" s="77"/>
      <c r="FJ214" s="77"/>
      <c r="FK214" s="77"/>
    </row>
    <row r="215" spans="1:167" s="78" customFormat="1" ht="25.5" x14ac:dyDescent="0.2">
      <c r="A215" s="97" t="s">
        <v>1987</v>
      </c>
      <c r="B215" s="97" t="s">
        <v>635</v>
      </c>
      <c r="C215" s="98" t="s">
        <v>1252</v>
      </c>
      <c r="D215" s="99" t="s">
        <v>17</v>
      </c>
      <c r="E215" s="99">
        <v>18</v>
      </c>
      <c r="F215" s="99">
        <v>0.3</v>
      </c>
      <c r="G215" s="100"/>
      <c r="H215" s="101"/>
      <c r="I215" s="123">
        <v>2321.3200000000002</v>
      </c>
      <c r="J215" s="102">
        <f t="shared" si="9"/>
        <v>41783.760000000002</v>
      </c>
      <c r="K215" s="101">
        <f>BDI!$G$17</f>
        <v>0.11260000000000001</v>
      </c>
      <c r="L215" s="101"/>
      <c r="M215" s="101"/>
      <c r="N215" s="104">
        <f t="shared" si="10"/>
        <v>2582.6999999999998</v>
      </c>
      <c r="O215" s="103">
        <f t="shared" si="11"/>
        <v>13946.58</v>
      </c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  <c r="DC215" s="77"/>
      <c r="DD215" s="77"/>
      <c r="DE215" s="77"/>
      <c r="DF215" s="77"/>
      <c r="DG215" s="77"/>
      <c r="DH215" s="77"/>
      <c r="DI215" s="77"/>
      <c r="DJ215" s="77"/>
      <c r="DK215" s="77"/>
      <c r="DL215" s="77"/>
      <c r="DM215" s="77"/>
      <c r="DN215" s="77"/>
      <c r="DO215" s="77"/>
      <c r="DP215" s="77"/>
      <c r="DQ215" s="77"/>
      <c r="DR215" s="77"/>
      <c r="DS215" s="77"/>
      <c r="DT215" s="77"/>
      <c r="DU215" s="77"/>
      <c r="DV215" s="77"/>
      <c r="DW215" s="77"/>
      <c r="DX215" s="77"/>
      <c r="DY215" s="77"/>
      <c r="DZ215" s="77"/>
      <c r="EA215" s="77"/>
      <c r="EB215" s="77"/>
      <c r="EC215" s="77"/>
      <c r="ED215" s="77"/>
      <c r="EE215" s="77"/>
      <c r="EF215" s="77"/>
      <c r="EG215" s="77"/>
      <c r="EH215" s="77"/>
      <c r="EI215" s="77"/>
      <c r="EJ215" s="77"/>
      <c r="EK215" s="77"/>
      <c r="EL215" s="77"/>
      <c r="EM215" s="77"/>
      <c r="EN215" s="77"/>
      <c r="EO215" s="77"/>
      <c r="EP215" s="77"/>
      <c r="EQ215" s="77"/>
      <c r="ER215" s="77"/>
      <c r="ES215" s="77"/>
      <c r="ET215" s="77"/>
      <c r="EU215" s="77"/>
      <c r="EV215" s="77"/>
      <c r="EW215" s="77"/>
      <c r="EX215" s="77"/>
      <c r="EY215" s="77"/>
      <c r="EZ215" s="77"/>
      <c r="FA215" s="77"/>
      <c r="FB215" s="77"/>
      <c r="FC215" s="77"/>
      <c r="FD215" s="77"/>
      <c r="FE215" s="77"/>
      <c r="FF215" s="77"/>
      <c r="FG215" s="77"/>
      <c r="FH215" s="77"/>
      <c r="FI215" s="77"/>
      <c r="FJ215" s="77"/>
      <c r="FK215" s="77"/>
    </row>
    <row r="216" spans="1:167" s="78" customFormat="1" ht="25.5" x14ac:dyDescent="0.2">
      <c r="A216" s="97" t="s">
        <v>1988</v>
      </c>
      <c r="B216" s="97" t="s">
        <v>636</v>
      </c>
      <c r="C216" s="98" t="s">
        <v>1253</v>
      </c>
      <c r="D216" s="99" t="s">
        <v>17</v>
      </c>
      <c r="E216" s="99">
        <v>1</v>
      </c>
      <c r="F216" s="99">
        <v>0.3</v>
      </c>
      <c r="G216" s="100"/>
      <c r="H216" s="101"/>
      <c r="I216" s="123">
        <v>1160.8800000000001</v>
      </c>
      <c r="J216" s="102">
        <f t="shared" si="9"/>
        <v>1160.8800000000001</v>
      </c>
      <c r="K216" s="101">
        <f>BDI!$G$17</f>
        <v>0.11260000000000001</v>
      </c>
      <c r="L216" s="101"/>
      <c r="M216" s="101"/>
      <c r="N216" s="104">
        <f t="shared" si="10"/>
        <v>1291.5999999999999</v>
      </c>
      <c r="O216" s="103">
        <f t="shared" si="11"/>
        <v>387.48</v>
      </c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  <c r="DC216" s="77"/>
      <c r="DD216" s="77"/>
      <c r="DE216" s="77"/>
      <c r="DF216" s="77"/>
      <c r="DG216" s="77"/>
      <c r="DH216" s="77"/>
      <c r="DI216" s="77"/>
      <c r="DJ216" s="77"/>
      <c r="DK216" s="77"/>
      <c r="DL216" s="77"/>
      <c r="DM216" s="77"/>
      <c r="DN216" s="77"/>
      <c r="DO216" s="77"/>
      <c r="DP216" s="77"/>
      <c r="DQ216" s="77"/>
      <c r="DR216" s="77"/>
      <c r="DS216" s="77"/>
      <c r="DT216" s="77"/>
      <c r="DU216" s="77"/>
      <c r="DV216" s="77"/>
      <c r="DW216" s="77"/>
      <c r="DX216" s="77"/>
      <c r="DY216" s="77"/>
      <c r="DZ216" s="77"/>
      <c r="EA216" s="77"/>
      <c r="EB216" s="77"/>
      <c r="EC216" s="77"/>
      <c r="ED216" s="77"/>
      <c r="EE216" s="77"/>
      <c r="EF216" s="77"/>
      <c r="EG216" s="77"/>
      <c r="EH216" s="77"/>
      <c r="EI216" s="77"/>
      <c r="EJ216" s="77"/>
      <c r="EK216" s="77"/>
      <c r="EL216" s="77"/>
      <c r="EM216" s="77"/>
      <c r="EN216" s="77"/>
      <c r="EO216" s="77"/>
      <c r="EP216" s="77"/>
      <c r="EQ216" s="77"/>
      <c r="ER216" s="77"/>
      <c r="ES216" s="77"/>
      <c r="ET216" s="77"/>
      <c r="EU216" s="77"/>
      <c r="EV216" s="77"/>
      <c r="EW216" s="77"/>
      <c r="EX216" s="77"/>
      <c r="EY216" s="77"/>
      <c r="EZ216" s="77"/>
      <c r="FA216" s="77"/>
      <c r="FB216" s="77"/>
      <c r="FC216" s="77"/>
      <c r="FD216" s="77"/>
      <c r="FE216" s="77"/>
      <c r="FF216" s="77"/>
      <c r="FG216" s="77"/>
      <c r="FH216" s="77"/>
      <c r="FI216" s="77"/>
      <c r="FJ216" s="77"/>
      <c r="FK216" s="77"/>
    </row>
    <row r="217" spans="1:167" s="78" customFormat="1" ht="25.5" x14ac:dyDescent="0.2">
      <c r="A217" s="97" t="s">
        <v>1989</v>
      </c>
      <c r="B217" s="97" t="s">
        <v>637</v>
      </c>
      <c r="C217" s="98" t="s">
        <v>1254</v>
      </c>
      <c r="D217" s="99" t="s">
        <v>17</v>
      </c>
      <c r="E217" s="99">
        <v>5</v>
      </c>
      <c r="F217" s="99">
        <v>0.3</v>
      </c>
      <c r="G217" s="100"/>
      <c r="H217" s="101"/>
      <c r="I217" s="123">
        <v>1524.28</v>
      </c>
      <c r="J217" s="102">
        <f t="shared" si="9"/>
        <v>7621.4</v>
      </c>
      <c r="K217" s="101">
        <f>BDI!$G$17</f>
        <v>0.11260000000000001</v>
      </c>
      <c r="L217" s="101"/>
      <c r="M217" s="101"/>
      <c r="N217" s="104">
        <f t="shared" si="10"/>
        <v>1695.91</v>
      </c>
      <c r="O217" s="103">
        <f t="shared" si="11"/>
        <v>2543.87</v>
      </c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  <c r="DC217" s="77"/>
      <c r="DD217" s="77"/>
      <c r="DE217" s="77"/>
      <c r="DF217" s="77"/>
      <c r="DG217" s="77"/>
      <c r="DH217" s="77"/>
      <c r="DI217" s="77"/>
      <c r="DJ217" s="77"/>
      <c r="DK217" s="77"/>
      <c r="DL217" s="77"/>
      <c r="DM217" s="77"/>
      <c r="DN217" s="77"/>
      <c r="DO217" s="77"/>
      <c r="DP217" s="77"/>
      <c r="DQ217" s="77"/>
      <c r="DR217" s="77"/>
      <c r="DS217" s="77"/>
      <c r="DT217" s="77"/>
      <c r="DU217" s="77"/>
      <c r="DV217" s="77"/>
      <c r="DW217" s="77"/>
      <c r="DX217" s="77"/>
      <c r="DY217" s="77"/>
      <c r="DZ217" s="77"/>
      <c r="EA217" s="77"/>
      <c r="EB217" s="77"/>
      <c r="EC217" s="77"/>
      <c r="ED217" s="77"/>
      <c r="EE217" s="77"/>
      <c r="EF217" s="77"/>
      <c r="EG217" s="77"/>
      <c r="EH217" s="77"/>
      <c r="EI217" s="77"/>
      <c r="EJ217" s="77"/>
      <c r="EK217" s="77"/>
      <c r="EL217" s="77"/>
      <c r="EM217" s="77"/>
      <c r="EN217" s="77"/>
      <c r="EO217" s="77"/>
      <c r="EP217" s="77"/>
      <c r="EQ217" s="77"/>
      <c r="ER217" s="77"/>
      <c r="ES217" s="77"/>
      <c r="ET217" s="77"/>
      <c r="EU217" s="77"/>
      <c r="EV217" s="77"/>
      <c r="EW217" s="77"/>
      <c r="EX217" s="77"/>
      <c r="EY217" s="77"/>
      <c r="EZ217" s="77"/>
      <c r="FA217" s="77"/>
      <c r="FB217" s="77"/>
      <c r="FC217" s="77"/>
      <c r="FD217" s="77"/>
      <c r="FE217" s="77"/>
      <c r="FF217" s="77"/>
      <c r="FG217" s="77"/>
      <c r="FH217" s="77"/>
      <c r="FI217" s="77"/>
      <c r="FJ217" s="77"/>
      <c r="FK217" s="77"/>
    </row>
    <row r="218" spans="1:167" s="78" customFormat="1" ht="25.5" x14ac:dyDescent="0.2">
      <c r="A218" s="97" t="s">
        <v>1990</v>
      </c>
      <c r="B218" s="97" t="s">
        <v>638</v>
      </c>
      <c r="C218" s="98" t="s">
        <v>1255</v>
      </c>
      <c r="D218" s="99" t="s">
        <v>17</v>
      </c>
      <c r="E218" s="99">
        <v>5</v>
      </c>
      <c r="F218" s="99">
        <v>0.3</v>
      </c>
      <c r="G218" s="100"/>
      <c r="H218" s="101"/>
      <c r="I218" s="123">
        <v>2021.2</v>
      </c>
      <c r="J218" s="102">
        <f t="shared" si="9"/>
        <v>10106</v>
      </c>
      <c r="K218" s="101">
        <f>BDI!$G$17</f>
        <v>0.11260000000000001</v>
      </c>
      <c r="L218" s="101"/>
      <c r="M218" s="101"/>
      <c r="N218" s="104">
        <f t="shared" si="10"/>
        <v>2248.79</v>
      </c>
      <c r="O218" s="103">
        <f t="shared" si="11"/>
        <v>3373.19</v>
      </c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  <c r="DC218" s="77"/>
      <c r="DD218" s="77"/>
      <c r="DE218" s="77"/>
      <c r="DF218" s="77"/>
      <c r="DG218" s="77"/>
      <c r="DH218" s="77"/>
      <c r="DI218" s="77"/>
      <c r="DJ218" s="77"/>
      <c r="DK218" s="77"/>
      <c r="DL218" s="77"/>
      <c r="DM218" s="77"/>
      <c r="DN218" s="77"/>
      <c r="DO218" s="77"/>
      <c r="DP218" s="77"/>
      <c r="DQ218" s="77"/>
      <c r="DR218" s="77"/>
      <c r="DS218" s="77"/>
      <c r="DT218" s="77"/>
      <c r="DU218" s="77"/>
      <c r="DV218" s="77"/>
      <c r="DW218" s="77"/>
      <c r="DX218" s="77"/>
      <c r="DY218" s="77"/>
      <c r="DZ218" s="77"/>
      <c r="EA218" s="77"/>
      <c r="EB218" s="77"/>
      <c r="EC218" s="77"/>
      <c r="ED218" s="77"/>
      <c r="EE218" s="77"/>
      <c r="EF218" s="77"/>
      <c r="EG218" s="77"/>
      <c r="EH218" s="77"/>
      <c r="EI218" s="77"/>
      <c r="EJ218" s="77"/>
      <c r="EK218" s="77"/>
      <c r="EL218" s="77"/>
      <c r="EM218" s="77"/>
      <c r="EN218" s="77"/>
      <c r="EO218" s="77"/>
      <c r="EP218" s="77"/>
      <c r="EQ218" s="77"/>
      <c r="ER218" s="77"/>
      <c r="ES218" s="77"/>
      <c r="ET218" s="77"/>
      <c r="EU218" s="77"/>
      <c r="EV218" s="77"/>
      <c r="EW218" s="77"/>
      <c r="EX218" s="77"/>
      <c r="EY218" s="77"/>
      <c r="EZ218" s="77"/>
      <c r="FA218" s="77"/>
      <c r="FB218" s="77"/>
      <c r="FC218" s="77"/>
      <c r="FD218" s="77"/>
      <c r="FE218" s="77"/>
      <c r="FF218" s="77"/>
      <c r="FG218" s="77"/>
      <c r="FH218" s="77"/>
      <c r="FI218" s="77"/>
      <c r="FJ218" s="77"/>
      <c r="FK218" s="77"/>
    </row>
    <row r="219" spans="1:167" s="78" customFormat="1" ht="25.5" x14ac:dyDescent="0.2">
      <c r="A219" s="97" t="s">
        <v>1991</v>
      </c>
      <c r="B219" s="97" t="s">
        <v>639</v>
      </c>
      <c r="C219" s="98" t="s">
        <v>1256</v>
      </c>
      <c r="D219" s="99" t="s">
        <v>17</v>
      </c>
      <c r="E219" s="99">
        <v>5</v>
      </c>
      <c r="F219" s="99">
        <v>0.3</v>
      </c>
      <c r="G219" s="100"/>
      <c r="H219" s="101"/>
      <c r="I219" s="123">
        <v>3742.59</v>
      </c>
      <c r="J219" s="102">
        <f t="shared" si="9"/>
        <v>18712.95</v>
      </c>
      <c r="K219" s="101">
        <f>BDI!$G$17</f>
        <v>0.11260000000000001</v>
      </c>
      <c r="L219" s="101"/>
      <c r="M219" s="101"/>
      <c r="N219" s="104">
        <f t="shared" si="10"/>
        <v>4164.01</v>
      </c>
      <c r="O219" s="103">
        <f t="shared" si="11"/>
        <v>6246.02</v>
      </c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  <c r="DC219" s="77"/>
      <c r="DD219" s="77"/>
      <c r="DE219" s="77"/>
      <c r="DF219" s="77"/>
      <c r="DG219" s="77"/>
      <c r="DH219" s="77"/>
      <c r="DI219" s="77"/>
      <c r="DJ219" s="77"/>
      <c r="DK219" s="77"/>
      <c r="DL219" s="77"/>
      <c r="DM219" s="77"/>
      <c r="DN219" s="77"/>
      <c r="DO219" s="77"/>
      <c r="DP219" s="77"/>
      <c r="DQ219" s="77"/>
      <c r="DR219" s="77"/>
      <c r="DS219" s="77"/>
      <c r="DT219" s="77"/>
      <c r="DU219" s="77"/>
      <c r="DV219" s="77"/>
      <c r="DW219" s="77"/>
      <c r="DX219" s="77"/>
      <c r="DY219" s="77"/>
      <c r="DZ219" s="77"/>
      <c r="EA219" s="77"/>
      <c r="EB219" s="77"/>
      <c r="EC219" s="77"/>
      <c r="ED219" s="77"/>
      <c r="EE219" s="77"/>
      <c r="EF219" s="77"/>
      <c r="EG219" s="77"/>
      <c r="EH219" s="77"/>
      <c r="EI219" s="77"/>
      <c r="EJ219" s="77"/>
      <c r="EK219" s="77"/>
      <c r="EL219" s="77"/>
      <c r="EM219" s="77"/>
      <c r="EN219" s="77"/>
      <c r="EO219" s="77"/>
      <c r="EP219" s="77"/>
      <c r="EQ219" s="77"/>
      <c r="ER219" s="77"/>
      <c r="ES219" s="77"/>
      <c r="ET219" s="77"/>
      <c r="EU219" s="77"/>
      <c r="EV219" s="77"/>
      <c r="EW219" s="77"/>
      <c r="EX219" s="77"/>
      <c r="EY219" s="77"/>
      <c r="EZ219" s="77"/>
      <c r="FA219" s="77"/>
      <c r="FB219" s="77"/>
      <c r="FC219" s="77"/>
      <c r="FD219" s="77"/>
      <c r="FE219" s="77"/>
      <c r="FF219" s="77"/>
      <c r="FG219" s="77"/>
      <c r="FH219" s="77"/>
      <c r="FI219" s="77"/>
      <c r="FJ219" s="77"/>
      <c r="FK219" s="77"/>
    </row>
    <row r="220" spans="1:167" s="78" customFormat="1" ht="25.5" x14ac:dyDescent="0.2">
      <c r="A220" s="97" t="s">
        <v>1992</v>
      </c>
      <c r="B220" s="97" t="s">
        <v>640</v>
      </c>
      <c r="C220" s="98" t="s">
        <v>1257</v>
      </c>
      <c r="D220" s="99" t="s">
        <v>17</v>
      </c>
      <c r="E220" s="99">
        <v>60</v>
      </c>
      <c r="F220" s="99">
        <v>0.3</v>
      </c>
      <c r="G220" s="100"/>
      <c r="H220" s="101"/>
      <c r="I220" s="123">
        <v>2892.86</v>
      </c>
      <c r="J220" s="102">
        <f t="shared" si="9"/>
        <v>173571.6</v>
      </c>
      <c r="K220" s="101">
        <f>BDI!$G$17</f>
        <v>0.11260000000000001</v>
      </c>
      <c r="L220" s="101"/>
      <c r="M220" s="101"/>
      <c r="N220" s="104">
        <f t="shared" si="10"/>
        <v>3218.6</v>
      </c>
      <c r="O220" s="103">
        <f t="shared" si="11"/>
        <v>57934.8</v>
      </c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  <c r="DC220" s="77"/>
      <c r="DD220" s="77"/>
      <c r="DE220" s="77"/>
      <c r="DF220" s="77"/>
      <c r="DG220" s="77"/>
      <c r="DH220" s="77"/>
      <c r="DI220" s="77"/>
      <c r="DJ220" s="77"/>
      <c r="DK220" s="77"/>
      <c r="DL220" s="77"/>
      <c r="DM220" s="77"/>
      <c r="DN220" s="77"/>
      <c r="DO220" s="77"/>
      <c r="DP220" s="77"/>
      <c r="DQ220" s="77"/>
      <c r="DR220" s="77"/>
      <c r="DS220" s="77"/>
      <c r="DT220" s="77"/>
      <c r="DU220" s="77"/>
      <c r="DV220" s="77"/>
      <c r="DW220" s="77"/>
      <c r="DX220" s="77"/>
      <c r="DY220" s="77"/>
      <c r="DZ220" s="77"/>
      <c r="EA220" s="77"/>
      <c r="EB220" s="77"/>
      <c r="EC220" s="77"/>
      <c r="ED220" s="77"/>
      <c r="EE220" s="77"/>
      <c r="EF220" s="77"/>
      <c r="EG220" s="77"/>
      <c r="EH220" s="77"/>
      <c r="EI220" s="77"/>
      <c r="EJ220" s="77"/>
      <c r="EK220" s="77"/>
      <c r="EL220" s="77"/>
      <c r="EM220" s="77"/>
      <c r="EN220" s="77"/>
      <c r="EO220" s="77"/>
      <c r="EP220" s="77"/>
      <c r="EQ220" s="77"/>
      <c r="ER220" s="77"/>
      <c r="ES220" s="77"/>
      <c r="ET220" s="77"/>
      <c r="EU220" s="77"/>
      <c r="EV220" s="77"/>
      <c r="EW220" s="77"/>
      <c r="EX220" s="77"/>
      <c r="EY220" s="77"/>
      <c r="EZ220" s="77"/>
      <c r="FA220" s="77"/>
      <c r="FB220" s="77"/>
      <c r="FC220" s="77"/>
      <c r="FD220" s="77"/>
      <c r="FE220" s="77"/>
      <c r="FF220" s="77"/>
      <c r="FG220" s="77"/>
      <c r="FH220" s="77"/>
      <c r="FI220" s="77"/>
      <c r="FJ220" s="77"/>
      <c r="FK220" s="77"/>
    </row>
    <row r="221" spans="1:167" s="78" customFormat="1" ht="25.5" x14ac:dyDescent="0.2">
      <c r="A221" s="97" t="s">
        <v>1993</v>
      </c>
      <c r="B221" s="97" t="s">
        <v>641</v>
      </c>
      <c r="C221" s="98" t="s">
        <v>1258</v>
      </c>
      <c r="D221" s="99" t="s">
        <v>17</v>
      </c>
      <c r="E221" s="99">
        <v>8</v>
      </c>
      <c r="F221" s="99">
        <v>0.3</v>
      </c>
      <c r="G221" s="100"/>
      <c r="H221" s="101"/>
      <c r="I221" s="123">
        <v>2711.63</v>
      </c>
      <c r="J221" s="102">
        <f t="shared" si="9"/>
        <v>21693.040000000001</v>
      </c>
      <c r="K221" s="101">
        <f>BDI!$G$17</f>
        <v>0.11260000000000001</v>
      </c>
      <c r="L221" s="101"/>
      <c r="M221" s="101"/>
      <c r="N221" s="104">
        <f t="shared" si="10"/>
        <v>3016.96</v>
      </c>
      <c r="O221" s="103">
        <f t="shared" si="11"/>
        <v>7240.7</v>
      </c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  <c r="DC221" s="77"/>
      <c r="DD221" s="77"/>
      <c r="DE221" s="77"/>
      <c r="DF221" s="77"/>
      <c r="DG221" s="77"/>
      <c r="DH221" s="77"/>
      <c r="DI221" s="77"/>
      <c r="DJ221" s="77"/>
      <c r="DK221" s="77"/>
      <c r="DL221" s="77"/>
      <c r="DM221" s="77"/>
      <c r="DN221" s="77"/>
      <c r="DO221" s="77"/>
      <c r="DP221" s="77"/>
      <c r="DQ221" s="77"/>
      <c r="DR221" s="77"/>
      <c r="DS221" s="77"/>
      <c r="DT221" s="77"/>
      <c r="DU221" s="77"/>
      <c r="DV221" s="77"/>
      <c r="DW221" s="77"/>
      <c r="DX221" s="77"/>
      <c r="DY221" s="77"/>
      <c r="DZ221" s="77"/>
      <c r="EA221" s="77"/>
      <c r="EB221" s="77"/>
      <c r="EC221" s="77"/>
      <c r="ED221" s="77"/>
      <c r="EE221" s="77"/>
      <c r="EF221" s="77"/>
      <c r="EG221" s="77"/>
      <c r="EH221" s="77"/>
      <c r="EI221" s="77"/>
      <c r="EJ221" s="77"/>
      <c r="EK221" s="77"/>
      <c r="EL221" s="77"/>
      <c r="EM221" s="77"/>
      <c r="EN221" s="77"/>
      <c r="EO221" s="77"/>
      <c r="EP221" s="77"/>
      <c r="EQ221" s="77"/>
      <c r="ER221" s="77"/>
      <c r="ES221" s="77"/>
      <c r="ET221" s="77"/>
      <c r="EU221" s="77"/>
      <c r="EV221" s="77"/>
      <c r="EW221" s="77"/>
      <c r="EX221" s="77"/>
      <c r="EY221" s="77"/>
      <c r="EZ221" s="77"/>
      <c r="FA221" s="77"/>
      <c r="FB221" s="77"/>
      <c r="FC221" s="77"/>
      <c r="FD221" s="77"/>
      <c r="FE221" s="77"/>
      <c r="FF221" s="77"/>
      <c r="FG221" s="77"/>
      <c r="FH221" s="77"/>
      <c r="FI221" s="77"/>
      <c r="FJ221" s="77"/>
      <c r="FK221" s="77"/>
    </row>
    <row r="222" spans="1:167" s="78" customFormat="1" ht="25.5" x14ac:dyDescent="0.2">
      <c r="A222" s="97" t="s">
        <v>1994</v>
      </c>
      <c r="B222" s="97" t="s">
        <v>642</v>
      </c>
      <c r="C222" s="98" t="s">
        <v>1259</v>
      </c>
      <c r="D222" s="99" t="s">
        <v>17</v>
      </c>
      <c r="E222" s="99">
        <v>24</v>
      </c>
      <c r="F222" s="99">
        <v>0.3</v>
      </c>
      <c r="G222" s="100"/>
      <c r="H222" s="101"/>
      <c r="I222" s="123">
        <v>3423.03</v>
      </c>
      <c r="J222" s="102">
        <f t="shared" si="9"/>
        <v>82152.72</v>
      </c>
      <c r="K222" s="101">
        <f>BDI!$G$17</f>
        <v>0.11260000000000001</v>
      </c>
      <c r="L222" s="101"/>
      <c r="M222" s="101"/>
      <c r="N222" s="104">
        <f t="shared" si="10"/>
        <v>3808.46</v>
      </c>
      <c r="O222" s="103">
        <f t="shared" si="11"/>
        <v>27420.91</v>
      </c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  <c r="DC222" s="77"/>
      <c r="DD222" s="77"/>
      <c r="DE222" s="77"/>
      <c r="DF222" s="77"/>
      <c r="DG222" s="77"/>
      <c r="DH222" s="77"/>
      <c r="DI222" s="77"/>
      <c r="DJ222" s="77"/>
      <c r="DK222" s="77"/>
      <c r="DL222" s="77"/>
      <c r="DM222" s="77"/>
      <c r="DN222" s="77"/>
      <c r="DO222" s="77"/>
      <c r="DP222" s="77"/>
      <c r="DQ222" s="77"/>
      <c r="DR222" s="77"/>
      <c r="DS222" s="77"/>
      <c r="DT222" s="77"/>
      <c r="DU222" s="77"/>
      <c r="DV222" s="77"/>
      <c r="DW222" s="77"/>
      <c r="DX222" s="77"/>
      <c r="DY222" s="77"/>
      <c r="DZ222" s="77"/>
      <c r="EA222" s="77"/>
      <c r="EB222" s="77"/>
      <c r="EC222" s="77"/>
      <c r="ED222" s="77"/>
      <c r="EE222" s="77"/>
      <c r="EF222" s="77"/>
      <c r="EG222" s="77"/>
      <c r="EH222" s="77"/>
      <c r="EI222" s="77"/>
      <c r="EJ222" s="77"/>
      <c r="EK222" s="77"/>
      <c r="EL222" s="77"/>
      <c r="EM222" s="77"/>
      <c r="EN222" s="77"/>
      <c r="EO222" s="77"/>
      <c r="EP222" s="77"/>
      <c r="EQ222" s="77"/>
      <c r="ER222" s="77"/>
      <c r="ES222" s="77"/>
      <c r="ET222" s="77"/>
      <c r="EU222" s="77"/>
      <c r="EV222" s="77"/>
      <c r="EW222" s="77"/>
      <c r="EX222" s="77"/>
      <c r="EY222" s="77"/>
      <c r="EZ222" s="77"/>
      <c r="FA222" s="77"/>
      <c r="FB222" s="77"/>
      <c r="FC222" s="77"/>
      <c r="FD222" s="77"/>
      <c r="FE222" s="77"/>
      <c r="FF222" s="77"/>
      <c r="FG222" s="77"/>
      <c r="FH222" s="77"/>
      <c r="FI222" s="77"/>
      <c r="FJ222" s="77"/>
      <c r="FK222" s="77"/>
    </row>
    <row r="223" spans="1:167" s="78" customFormat="1" ht="25.5" x14ac:dyDescent="0.2">
      <c r="A223" s="97" t="s">
        <v>1995</v>
      </c>
      <c r="B223" s="97" t="s">
        <v>643</v>
      </c>
      <c r="C223" s="98" t="s">
        <v>1260</v>
      </c>
      <c r="D223" s="99" t="s">
        <v>17</v>
      </c>
      <c r="E223" s="99">
        <v>10</v>
      </c>
      <c r="F223" s="99">
        <v>0.3</v>
      </c>
      <c r="G223" s="100"/>
      <c r="H223" s="101"/>
      <c r="I223" s="123">
        <v>4451.84</v>
      </c>
      <c r="J223" s="102">
        <f t="shared" si="9"/>
        <v>44518.400000000001</v>
      </c>
      <c r="K223" s="101">
        <f>BDI!$G$17</f>
        <v>0.11260000000000001</v>
      </c>
      <c r="L223" s="101"/>
      <c r="M223" s="101"/>
      <c r="N223" s="104">
        <f t="shared" si="10"/>
        <v>4953.12</v>
      </c>
      <c r="O223" s="103">
        <f t="shared" si="11"/>
        <v>14859.36</v>
      </c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  <c r="DC223" s="77"/>
      <c r="DD223" s="77"/>
      <c r="DE223" s="77"/>
      <c r="DF223" s="77"/>
      <c r="DG223" s="77"/>
      <c r="DH223" s="77"/>
      <c r="DI223" s="77"/>
      <c r="DJ223" s="77"/>
      <c r="DK223" s="77"/>
      <c r="DL223" s="77"/>
      <c r="DM223" s="77"/>
      <c r="DN223" s="77"/>
      <c r="DO223" s="77"/>
      <c r="DP223" s="77"/>
      <c r="DQ223" s="77"/>
      <c r="DR223" s="77"/>
      <c r="DS223" s="77"/>
      <c r="DT223" s="77"/>
      <c r="DU223" s="77"/>
      <c r="DV223" s="77"/>
      <c r="DW223" s="77"/>
      <c r="DX223" s="77"/>
      <c r="DY223" s="77"/>
      <c r="DZ223" s="77"/>
      <c r="EA223" s="77"/>
      <c r="EB223" s="77"/>
      <c r="EC223" s="77"/>
      <c r="ED223" s="77"/>
      <c r="EE223" s="77"/>
      <c r="EF223" s="77"/>
      <c r="EG223" s="77"/>
      <c r="EH223" s="77"/>
      <c r="EI223" s="77"/>
      <c r="EJ223" s="77"/>
      <c r="EK223" s="77"/>
      <c r="EL223" s="77"/>
      <c r="EM223" s="77"/>
      <c r="EN223" s="77"/>
      <c r="EO223" s="77"/>
      <c r="EP223" s="77"/>
      <c r="EQ223" s="77"/>
      <c r="ER223" s="77"/>
      <c r="ES223" s="77"/>
      <c r="ET223" s="77"/>
      <c r="EU223" s="77"/>
      <c r="EV223" s="77"/>
      <c r="EW223" s="77"/>
      <c r="EX223" s="77"/>
      <c r="EY223" s="77"/>
      <c r="EZ223" s="77"/>
      <c r="FA223" s="77"/>
      <c r="FB223" s="77"/>
      <c r="FC223" s="77"/>
      <c r="FD223" s="77"/>
      <c r="FE223" s="77"/>
      <c r="FF223" s="77"/>
      <c r="FG223" s="77"/>
      <c r="FH223" s="77"/>
      <c r="FI223" s="77"/>
      <c r="FJ223" s="77"/>
      <c r="FK223" s="77"/>
    </row>
    <row r="224" spans="1:167" s="78" customFormat="1" ht="25.5" x14ac:dyDescent="0.2">
      <c r="A224" s="97" t="s">
        <v>1996</v>
      </c>
      <c r="B224" s="97" t="s">
        <v>644</v>
      </c>
      <c r="C224" s="98" t="s">
        <v>1261</v>
      </c>
      <c r="D224" s="99" t="s">
        <v>17</v>
      </c>
      <c r="E224" s="99">
        <v>10</v>
      </c>
      <c r="F224" s="99">
        <v>0.3</v>
      </c>
      <c r="G224" s="100"/>
      <c r="H224" s="101"/>
      <c r="I224" s="123">
        <v>4481.3900000000003</v>
      </c>
      <c r="J224" s="102">
        <f t="shared" si="9"/>
        <v>44813.9</v>
      </c>
      <c r="K224" s="101">
        <f>BDI!$G$17</f>
        <v>0.11260000000000001</v>
      </c>
      <c r="L224" s="101"/>
      <c r="M224" s="101"/>
      <c r="N224" s="104">
        <f t="shared" si="10"/>
        <v>4985.99</v>
      </c>
      <c r="O224" s="103">
        <f t="shared" si="11"/>
        <v>14957.97</v>
      </c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  <c r="DC224" s="77"/>
      <c r="DD224" s="77"/>
      <c r="DE224" s="77"/>
      <c r="DF224" s="77"/>
      <c r="DG224" s="77"/>
      <c r="DH224" s="77"/>
      <c r="DI224" s="77"/>
      <c r="DJ224" s="77"/>
      <c r="DK224" s="77"/>
      <c r="DL224" s="77"/>
      <c r="DM224" s="77"/>
      <c r="DN224" s="77"/>
      <c r="DO224" s="77"/>
      <c r="DP224" s="77"/>
      <c r="DQ224" s="77"/>
      <c r="DR224" s="77"/>
      <c r="DS224" s="77"/>
      <c r="DT224" s="77"/>
      <c r="DU224" s="77"/>
      <c r="DV224" s="77"/>
      <c r="DW224" s="77"/>
      <c r="DX224" s="77"/>
      <c r="DY224" s="77"/>
      <c r="DZ224" s="77"/>
      <c r="EA224" s="77"/>
      <c r="EB224" s="77"/>
      <c r="EC224" s="77"/>
      <c r="ED224" s="77"/>
      <c r="EE224" s="77"/>
      <c r="EF224" s="77"/>
      <c r="EG224" s="77"/>
      <c r="EH224" s="77"/>
      <c r="EI224" s="77"/>
      <c r="EJ224" s="77"/>
      <c r="EK224" s="77"/>
      <c r="EL224" s="77"/>
      <c r="EM224" s="77"/>
      <c r="EN224" s="77"/>
      <c r="EO224" s="77"/>
      <c r="EP224" s="77"/>
      <c r="EQ224" s="77"/>
      <c r="ER224" s="77"/>
      <c r="ES224" s="77"/>
      <c r="ET224" s="77"/>
      <c r="EU224" s="77"/>
      <c r="EV224" s="77"/>
      <c r="EW224" s="77"/>
      <c r="EX224" s="77"/>
      <c r="EY224" s="77"/>
      <c r="EZ224" s="77"/>
      <c r="FA224" s="77"/>
      <c r="FB224" s="77"/>
      <c r="FC224" s="77"/>
      <c r="FD224" s="77"/>
      <c r="FE224" s="77"/>
      <c r="FF224" s="77"/>
      <c r="FG224" s="77"/>
      <c r="FH224" s="77"/>
      <c r="FI224" s="77"/>
      <c r="FJ224" s="77"/>
      <c r="FK224" s="77"/>
    </row>
    <row r="225" spans="1:167" s="78" customFormat="1" ht="25.5" x14ac:dyDescent="0.2">
      <c r="A225" s="97" t="s">
        <v>1997</v>
      </c>
      <c r="B225" s="97" t="s">
        <v>645</v>
      </c>
      <c r="C225" s="98" t="s">
        <v>1262</v>
      </c>
      <c r="D225" s="99" t="s">
        <v>17</v>
      </c>
      <c r="E225" s="99">
        <v>10</v>
      </c>
      <c r="F225" s="99">
        <v>0.3</v>
      </c>
      <c r="G225" s="100"/>
      <c r="H225" s="101"/>
      <c r="I225" s="123">
        <v>6202.55</v>
      </c>
      <c r="J225" s="102">
        <f t="shared" si="9"/>
        <v>62025.5</v>
      </c>
      <c r="K225" s="101">
        <f>BDI!$G$17</f>
        <v>0.11260000000000001</v>
      </c>
      <c r="L225" s="101"/>
      <c r="M225" s="101"/>
      <c r="N225" s="104">
        <f t="shared" si="10"/>
        <v>6900.96</v>
      </c>
      <c r="O225" s="103">
        <f t="shared" si="11"/>
        <v>20702.88</v>
      </c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  <c r="DC225" s="77"/>
      <c r="DD225" s="77"/>
      <c r="DE225" s="77"/>
      <c r="DF225" s="77"/>
      <c r="DG225" s="77"/>
      <c r="DH225" s="77"/>
      <c r="DI225" s="77"/>
      <c r="DJ225" s="77"/>
      <c r="DK225" s="77"/>
      <c r="DL225" s="77"/>
      <c r="DM225" s="77"/>
      <c r="DN225" s="77"/>
      <c r="DO225" s="77"/>
      <c r="DP225" s="77"/>
      <c r="DQ225" s="77"/>
      <c r="DR225" s="77"/>
      <c r="DS225" s="77"/>
      <c r="DT225" s="77"/>
      <c r="DU225" s="77"/>
      <c r="DV225" s="77"/>
      <c r="DW225" s="77"/>
      <c r="DX225" s="77"/>
      <c r="DY225" s="77"/>
      <c r="DZ225" s="77"/>
      <c r="EA225" s="77"/>
      <c r="EB225" s="77"/>
      <c r="EC225" s="77"/>
      <c r="ED225" s="77"/>
      <c r="EE225" s="77"/>
      <c r="EF225" s="77"/>
      <c r="EG225" s="77"/>
      <c r="EH225" s="77"/>
      <c r="EI225" s="77"/>
      <c r="EJ225" s="77"/>
      <c r="EK225" s="77"/>
      <c r="EL225" s="77"/>
      <c r="EM225" s="77"/>
      <c r="EN225" s="77"/>
      <c r="EO225" s="77"/>
      <c r="EP225" s="77"/>
      <c r="EQ225" s="77"/>
      <c r="ER225" s="77"/>
      <c r="ES225" s="77"/>
      <c r="ET225" s="77"/>
      <c r="EU225" s="77"/>
      <c r="EV225" s="77"/>
      <c r="EW225" s="77"/>
      <c r="EX225" s="77"/>
      <c r="EY225" s="77"/>
      <c r="EZ225" s="77"/>
      <c r="FA225" s="77"/>
      <c r="FB225" s="77"/>
      <c r="FC225" s="77"/>
      <c r="FD225" s="77"/>
      <c r="FE225" s="77"/>
      <c r="FF225" s="77"/>
      <c r="FG225" s="77"/>
      <c r="FH225" s="77"/>
      <c r="FI225" s="77"/>
      <c r="FJ225" s="77"/>
      <c r="FK225" s="77"/>
    </row>
    <row r="226" spans="1:167" s="78" customFormat="1" ht="25.5" x14ac:dyDescent="0.2">
      <c r="A226" s="97" t="s">
        <v>1998</v>
      </c>
      <c r="B226" s="97" t="s">
        <v>646</v>
      </c>
      <c r="C226" s="98" t="s">
        <v>1263</v>
      </c>
      <c r="D226" s="99" t="s">
        <v>17</v>
      </c>
      <c r="E226" s="99">
        <v>10</v>
      </c>
      <c r="F226" s="99">
        <v>0.3</v>
      </c>
      <c r="G226" s="100"/>
      <c r="H226" s="101"/>
      <c r="I226" s="123">
        <v>7657.49</v>
      </c>
      <c r="J226" s="102">
        <f t="shared" si="9"/>
        <v>76574.899999999994</v>
      </c>
      <c r="K226" s="101">
        <f>BDI!$G$17</f>
        <v>0.11260000000000001</v>
      </c>
      <c r="L226" s="101"/>
      <c r="M226" s="101"/>
      <c r="N226" s="104">
        <f t="shared" si="10"/>
        <v>8519.7199999999993</v>
      </c>
      <c r="O226" s="103">
        <f t="shared" si="11"/>
        <v>25559.16</v>
      </c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  <c r="DC226" s="77"/>
      <c r="DD226" s="77"/>
      <c r="DE226" s="77"/>
      <c r="DF226" s="77"/>
      <c r="DG226" s="77"/>
      <c r="DH226" s="77"/>
      <c r="DI226" s="77"/>
      <c r="DJ226" s="77"/>
      <c r="DK226" s="77"/>
      <c r="DL226" s="77"/>
      <c r="DM226" s="77"/>
      <c r="DN226" s="77"/>
      <c r="DO226" s="77"/>
      <c r="DP226" s="77"/>
      <c r="DQ226" s="77"/>
      <c r="DR226" s="77"/>
      <c r="DS226" s="77"/>
      <c r="DT226" s="77"/>
      <c r="DU226" s="77"/>
      <c r="DV226" s="77"/>
      <c r="DW226" s="77"/>
      <c r="DX226" s="77"/>
      <c r="DY226" s="77"/>
      <c r="DZ226" s="77"/>
      <c r="EA226" s="77"/>
      <c r="EB226" s="77"/>
      <c r="EC226" s="77"/>
      <c r="ED226" s="77"/>
      <c r="EE226" s="77"/>
      <c r="EF226" s="77"/>
      <c r="EG226" s="77"/>
      <c r="EH226" s="77"/>
      <c r="EI226" s="77"/>
      <c r="EJ226" s="77"/>
      <c r="EK226" s="77"/>
      <c r="EL226" s="77"/>
      <c r="EM226" s="77"/>
      <c r="EN226" s="77"/>
      <c r="EO226" s="77"/>
      <c r="EP226" s="77"/>
      <c r="EQ226" s="77"/>
      <c r="ER226" s="77"/>
      <c r="ES226" s="77"/>
      <c r="ET226" s="77"/>
      <c r="EU226" s="77"/>
      <c r="EV226" s="77"/>
      <c r="EW226" s="77"/>
      <c r="EX226" s="77"/>
      <c r="EY226" s="77"/>
      <c r="EZ226" s="77"/>
      <c r="FA226" s="77"/>
      <c r="FB226" s="77"/>
      <c r="FC226" s="77"/>
      <c r="FD226" s="77"/>
      <c r="FE226" s="77"/>
      <c r="FF226" s="77"/>
      <c r="FG226" s="77"/>
      <c r="FH226" s="77"/>
      <c r="FI226" s="77"/>
      <c r="FJ226" s="77"/>
      <c r="FK226" s="77"/>
    </row>
    <row r="227" spans="1:167" s="78" customFormat="1" x14ac:dyDescent="0.2">
      <c r="A227" s="97" t="s">
        <v>1999</v>
      </c>
      <c r="B227" s="97" t="s">
        <v>647</v>
      </c>
      <c r="C227" s="98" t="s">
        <v>1264</v>
      </c>
      <c r="D227" s="99" t="s">
        <v>17</v>
      </c>
      <c r="E227" s="99">
        <v>2</v>
      </c>
      <c r="F227" s="99">
        <v>0.3</v>
      </c>
      <c r="G227" s="100"/>
      <c r="H227" s="101"/>
      <c r="I227" s="123">
        <v>28127.06</v>
      </c>
      <c r="J227" s="102">
        <f t="shared" si="9"/>
        <v>56254.12</v>
      </c>
      <c r="K227" s="101">
        <f>BDI!$G$17</f>
        <v>0.11260000000000001</v>
      </c>
      <c r="L227" s="101"/>
      <c r="M227" s="101"/>
      <c r="N227" s="104">
        <f t="shared" si="10"/>
        <v>31294.17</v>
      </c>
      <c r="O227" s="103">
        <f t="shared" si="11"/>
        <v>18776.5</v>
      </c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  <c r="DC227" s="77"/>
      <c r="DD227" s="77"/>
      <c r="DE227" s="77"/>
      <c r="DF227" s="77"/>
      <c r="DG227" s="77"/>
      <c r="DH227" s="77"/>
      <c r="DI227" s="77"/>
      <c r="DJ227" s="77"/>
      <c r="DK227" s="77"/>
      <c r="DL227" s="77"/>
      <c r="DM227" s="77"/>
      <c r="DN227" s="77"/>
      <c r="DO227" s="77"/>
      <c r="DP227" s="77"/>
      <c r="DQ227" s="77"/>
      <c r="DR227" s="77"/>
      <c r="DS227" s="77"/>
      <c r="DT227" s="77"/>
      <c r="DU227" s="77"/>
      <c r="DV227" s="77"/>
      <c r="DW227" s="77"/>
      <c r="DX227" s="77"/>
      <c r="DY227" s="77"/>
      <c r="DZ227" s="77"/>
      <c r="EA227" s="77"/>
      <c r="EB227" s="77"/>
      <c r="EC227" s="77"/>
      <c r="ED227" s="77"/>
      <c r="EE227" s="77"/>
      <c r="EF227" s="77"/>
      <c r="EG227" s="77"/>
      <c r="EH227" s="77"/>
      <c r="EI227" s="77"/>
      <c r="EJ227" s="77"/>
      <c r="EK227" s="77"/>
      <c r="EL227" s="77"/>
      <c r="EM227" s="77"/>
      <c r="EN227" s="77"/>
      <c r="EO227" s="77"/>
      <c r="EP227" s="77"/>
      <c r="EQ227" s="77"/>
      <c r="ER227" s="77"/>
      <c r="ES227" s="77"/>
      <c r="ET227" s="77"/>
      <c r="EU227" s="77"/>
      <c r="EV227" s="77"/>
      <c r="EW227" s="77"/>
      <c r="EX227" s="77"/>
      <c r="EY227" s="77"/>
      <c r="EZ227" s="77"/>
      <c r="FA227" s="77"/>
      <c r="FB227" s="77"/>
      <c r="FC227" s="77"/>
      <c r="FD227" s="77"/>
      <c r="FE227" s="77"/>
      <c r="FF227" s="77"/>
      <c r="FG227" s="77"/>
      <c r="FH227" s="77"/>
      <c r="FI227" s="77"/>
      <c r="FJ227" s="77"/>
      <c r="FK227" s="77"/>
    </row>
    <row r="228" spans="1:167" s="78" customFormat="1" x14ac:dyDescent="0.2">
      <c r="A228" s="97" t="s">
        <v>2000</v>
      </c>
      <c r="B228" s="97" t="s">
        <v>648</v>
      </c>
      <c r="C228" s="98" t="s">
        <v>1265</v>
      </c>
      <c r="D228" s="99" t="s">
        <v>17</v>
      </c>
      <c r="E228" s="99">
        <v>80</v>
      </c>
      <c r="F228" s="99">
        <v>0.3</v>
      </c>
      <c r="G228" s="100"/>
      <c r="H228" s="101"/>
      <c r="I228" s="123">
        <v>23.59</v>
      </c>
      <c r="J228" s="102">
        <f t="shared" si="9"/>
        <v>1887.2</v>
      </c>
      <c r="K228" s="101">
        <f>BDI!$G$17</f>
        <v>0.11260000000000001</v>
      </c>
      <c r="L228" s="101"/>
      <c r="M228" s="101"/>
      <c r="N228" s="104">
        <f t="shared" si="10"/>
        <v>26.25</v>
      </c>
      <c r="O228" s="103">
        <f t="shared" si="11"/>
        <v>630</v>
      </c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  <c r="DC228" s="77"/>
      <c r="DD228" s="77"/>
      <c r="DE228" s="77"/>
      <c r="DF228" s="77"/>
      <c r="DG228" s="77"/>
      <c r="DH228" s="77"/>
      <c r="DI228" s="77"/>
      <c r="DJ228" s="77"/>
      <c r="DK228" s="77"/>
      <c r="DL228" s="77"/>
      <c r="DM228" s="77"/>
      <c r="DN228" s="77"/>
      <c r="DO228" s="77"/>
      <c r="DP228" s="77"/>
      <c r="DQ228" s="77"/>
      <c r="DR228" s="77"/>
      <c r="DS228" s="77"/>
      <c r="DT228" s="77"/>
      <c r="DU228" s="77"/>
      <c r="DV228" s="77"/>
      <c r="DW228" s="77"/>
      <c r="DX228" s="77"/>
      <c r="DY228" s="77"/>
      <c r="DZ228" s="77"/>
      <c r="EA228" s="77"/>
      <c r="EB228" s="77"/>
      <c r="EC228" s="77"/>
      <c r="ED228" s="77"/>
      <c r="EE228" s="77"/>
      <c r="EF228" s="77"/>
      <c r="EG228" s="77"/>
      <c r="EH228" s="77"/>
      <c r="EI228" s="77"/>
      <c r="EJ228" s="77"/>
      <c r="EK228" s="77"/>
      <c r="EL228" s="77"/>
      <c r="EM228" s="77"/>
      <c r="EN228" s="77"/>
      <c r="EO228" s="77"/>
      <c r="EP228" s="77"/>
      <c r="EQ228" s="77"/>
      <c r="ER228" s="77"/>
      <c r="ES228" s="77"/>
      <c r="ET228" s="77"/>
      <c r="EU228" s="77"/>
      <c r="EV228" s="77"/>
      <c r="EW228" s="77"/>
      <c r="EX228" s="77"/>
      <c r="EY228" s="77"/>
      <c r="EZ228" s="77"/>
      <c r="FA228" s="77"/>
      <c r="FB228" s="77"/>
      <c r="FC228" s="77"/>
      <c r="FD228" s="77"/>
      <c r="FE228" s="77"/>
      <c r="FF228" s="77"/>
      <c r="FG228" s="77"/>
      <c r="FH228" s="77"/>
      <c r="FI228" s="77"/>
      <c r="FJ228" s="77"/>
      <c r="FK228" s="77"/>
    </row>
    <row r="229" spans="1:167" s="78" customFormat="1" x14ac:dyDescent="0.2">
      <c r="A229" s="97" t="s">
        <v>2001</v>
      </c>
      <c r="B229" s="97" t="s">
        <v>649</v>
      </c>
      <c r="C229" s="98" t="s">
        <v>1266</v>
      </c>
      <c r="D229" s="99" t="s">
        <v>17</v>
      </c>
      <c r="E229" s="99">
        <v>60</v>
      </c>
      <c r="F229" s="99">
        <v>0.3</v>
      </c>
      <c r="G229" s="100"/>
      <c r="H229" s="101"/>
      <c r="I229" s="123">
        <v>896.43</v>
      </c>
      <c r="J229" s="102">
        <f t="shared" si="9"/>
        <v>53785.8</v>
      </c>
      <c r="K229" s="101">
        <f>BDI!$G$17</f>
        <v>0.11260000000000001</v>
      </c>
      <c r="L229" s="101"/>
      <c r="M229" s="101"/>
      <c r="N229" s="104">
        <f t="shared" si="10"/>
        <v>997.37</v>
      </c>
      <c r="O229" s="103">
        <f t="shared" si="11"/>
        <v>17952.66</v>
      </c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  <c r="DC229" s="77"/>
      <c r="DD229" s="77"/>
      <c r="DE229" s="77"/>
      <c r="DF229" s="77"/>
      <c r="DG229" s="77"/>
      <c r="DH229" s="77"/>
      <c r="DI229" s="77"/>
      <c r="DJ229" s="77"/>
      <c r="DK229" s="77"/>
      <c r="DL229" s="77"/>
      <c r="DM229" s="77"/>
      <c r="DN229" s="77"/>
      <c r="DO229" s="77"/>
      <c r="DP229" s="77"/>
      <c r="DQ229" s="77"/>
      <c r="DR229" s="77"/>
      <c r="DS229" s="77"/>
      <c r="DT229" s="77"/>
      <c r="DU229" s="77"/>
      <c r="DV229" s="77"/>
      <c r="DW229" s="77"/>
      <c r="DX229" s="77"/>
      <c r="DY229" s="77"/>
      <c r="DZ229" s="77"/>
      <c r="EA229" s="77"/>
      <c r="EB229" s="77"/>
      <c r="EC229" s="77"/>
      <c r="ED229" s="77"/>
      <c r="EE229" s="77"/>
      <c r="EF229" s="77"/>
      <c r="EG229" s="77"/>
      <c r="EH229" s="77"/>
      <c r="EI229" s="77"/>
      <c r="EJ229" s="77"/>
      <c r="EK229" s="77"/>
      <c r="EL229" s="77"/>
      <c r="EM229" s="77"/>
      <c r="EN229" s="77"/>
      <c r="EO229" s="77"/>
      <c r="EP229" s="77"/>
      <c r="EQ229" s="77"/>
      <c r="ER229" s="77"/>
      <c r="ES229" s="77"/>
      <c r="ET229" s="77"/>
      <c r="EU229" s="77"/>
      <c r="EV229" s="77"/>
      <c r="EW229" s="77"/>
      <c r="EX229" s="77"/>
      <c r="EY229" s="77"/>
      <c r="EZ229" s="77"/>
      <c r="FA229" s="77"/>
      <c r="FB229" s="77"/>
      <c r="FC229" s="77"/>
      <c r="FD229" s="77"/>
      <c r="FE229" s="77"/>
      <c r="FF229" s="77"/>
      <c r="FG229" s="77"/>
      <c r="FH229" s="77"/>
      <c r="FI229" s="77"/>
      <c r="FJ229" s="77"/>
      <c r="FK229" s="77"/>
    </row>
    <row r="230" spans="1:167" s="78" customFormat="1" x14ac:dyDescent="0.2">
      <c r="A230" s="97" t="s">
        <v>2002</v>
      </c>
      <c r="B230" s="97" t="s">
        <v>650</v>
      </c>
      <c r="C230" s="98" t="s">
        <v>1267</v>
      </c>
      <c r="D230" s="99" t="s">
        <v>17</v>
      </c>
      <c r="E230" s="99">
        <v>62</v>
      </c>
      <c r="F230" s="99">
        <v>0.3</v>
      </c>
      <c r="G230" s="100"/>
      <c r="H230" s="101"/>
      <c r="I230" s="123">
        <v>702.37</v>
      </c>
      <c r="J230" s="102">
        <f t="shared" si="9"/>
        <v>43546.94</v>
      </c>
      <c r="K230" s="101">
        <f>BDI!$G$17</f>
        <v>0.11260000000000001</v>
      </c>
      <c r="L230" s="101"/>
      <c r="M230" s="101"/>
      <c r="N230" s="104">
        <f t="shared" si="10"/>
        <v>781.46</v>
      </c>
      <c r="O230" s="103">
        <f t="shared" si="11"/>
        <v>14535.16</v>
      </c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  <c r="DC230" s="77"/>
      <c r="DD230" s="77"/>
      <c r="DE230" s="77"/>
      <c r="DF230" s="77"/>
      <c r="DG230" s="77"/>
      <c r="DH230" s="77"/>
      <c r="DI230" s="77"/>
      <c r="DJ230" s="77"/>
      <c r="DK230" s="77"/>
      <c r="DL230" s="77"/>
      <c r="DM230" s="77"/>
      <c r="DN230" s="77"/>
      <c r="DO230" s="77"/>
      <c r="DP230" s="77"/>
      <c r="DQ230" s="77"/>
      <c r="DR230" s="77"/>
      <c r="DS230" s="77"/>
      <c r="DT230" s="77"/>
      <c r="DU230" s="77"/>
      <c r="DV230" s="77"/>
      <c r="DW230" s="77"/>
      <c r="DX230" s="77"/>
      <c r="DY230" s="77"/>
      <c r="DZ230" s="77"/>
      <c r="EA230" s="77"/>
      <c r="EB230" s="77"/>
      <c r="EC230" s="77"/>
      <c r="ED230" s="77"/>
      <c r="EE230" s="77"/>
      <c r="EF230" s="77"/>
      <c r="EG230" s="77"/>
      <c r="EH230" s="77"/>
      <c r="EI230" s="77"/>
      <c r="EJ230" s="77"/>
      <c r="EK230" s="77"/>
      <c r="EL230" s="77"/>
      <c r="EM230" s="77"/>
      <c r="EN230" s="77"/>
      <c r="EO230" s="77"/>
      <c r="EP230" s="77"/>
      <c r="EQ230" s="77"/>
      <c r="ER230" s="77"/>
      <c r="ES230" s="77"/>
      <c r="ET230" s="77"/>
      <c r="EU230" s="77"/>
      <c r="EV230" s="77"/>
      <c r="EW230" s="77"/>
      <c r="EX230" s="77"/>
      <c r="EY230" s="77"/>
      <c r="EZ230" s="77"/>
      <c r="FA230" s="77"/>
      <c r="FB230" s="77"/>
      <c r="FC230" s="77"/>
      <c r="FD230" s="77"/>
      <c r="FE230" s="77"/>
      <c r="FF230" s="77"/>
      <c r="FG230" s="77"/>
      <c r="FH230" s="77"/>
      <c r="FI230" s="77"/>
      <c r="FJ230" s="77"/>
      <c r="FK230" s="77"/>
    </row>
    <row r="231" spans="1:167" s="78" customFormat="1" x14ac:dyDescent="0.2">
      <c r="A231" s="97" t="s">
        <v>2003</v>
      </c>
      <c r="B231" s="97" t="s">
        <v>651</v>
      </c>
      <c r="C231" s="98" t="s">
        <v>1268</v>
      </c>
      <c r="D231" s="99" t="s">
        <v>17</v>
      </c>
      <c r="E231" s="99">
        <v>90</v>
      </c>
      <c r="F231" s="99">
        <v>0.3</v>
      </c>
      <c r="G231" s="100"/>
      <c r="H231" s="101"/>
      <c r="I231" s="123">
        <v>305</v>
      </c>
      <c r="J231" s="102">
        <f t="shared" si="9"/>
        <v>27450</v>
      </c>
      <c r="K231" s="101">
        <f>BDI!$G$17</f>
        <v>0.11260000000000001</v>
      </c>
      <c r="L231" s="101"/>
      <c r="M231" s="101"/>
      <c r="N231" s="104">
        <f t="shared" si="10"/>
        <v>339.34</v>
      </c>
      <c r="O231" s="103">
        <f t="shared" si="11"/>
        <v>9162.18</v>
      </c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  <c r="DC231" s="77"/>
      <c r="DD231" s="77"/>
      <c r="DE231" s="77"/>
      <c r="DF231" s="77"/>
      <c r="DG231" s="77"/>
      <c r="DH231" s="77"/>
      <c r="DI231" s="77"/>
      <c r="DJ231" s="77"/>
      <c r="DK231" s="77"/>
      <c r="DL231" s="77"/>
      <c r="DM231" s="77"/>
      <c r="DN231" s="77"/>
      <c r="DO231" s="77"/>
      <c r="DP231" s="77"/>
      <c r="DQ231" s="77"/>
      <c r="DR231" s="77"/>
      <c r="DS231" s="77"/>
      <c r="DT231" s="77"/>
      <c r="DU231" s="77"/>
      <c r="DV231" s="77"/>
      <c r="DW231" s="77"/>
      <c r="DX231" s="77"/>
      <c r="DY231" s="77"/>
      <c r="DZ231" s="77"/>
      <c r="EA231" s="77"/>
      <c r="EB231" s="77"/>
      <c r="EC231" s="77"/>
      <c r="ED231" s="77"/>
      <c r="EE231" s="77"/>
      <c r="EF231" s="77"/>
      <c r="EG231" s="77"/>
      <c r="EH231" s="77"/>
      <c r="EI231" s="77"/>
      <c r="EJ231" s="77"/>
      <c r="EK231" s="77"/>
      <c r="EL231" s="77"/>
      <c r="EM231" s="77"/>
      <c r="EN231" s="77"/>
      <c r="EO231" s="77"/>
      <c r="EP231" s="77"/>
      <c r="EQ231" s="77"/>
      <c r="ER231" s="77"/>
      <c r="ES231" s="77"/>
      <c r="ET231" s="77"/>
      <c r="EU231" s="77"/>
      <c r="EV231" s="77"/>
      <c r="EW231" s="77"/>
      <c r="EX231" s="77"/>
      <c r="EY231" s="77"/>
      <c r="EZ231" s="77"/>
      <c r="FA231" s="77"/>
      <c r="FB231" s="77"/>
      <c r="FC231" s="77"/>
      <c r="FD231" s="77"/>
      <c r="FE231" s="77"/>
      <c r="FF231" s="77"/>
      <c r="FG231" s="77"/>
      <c r="FH231" s="77"/>
      <c r="FI231" s="77"/>
      <c r="FJ231" s="77"/>
      <c r="FK231" s="77"/>
    </row>
    <row r="232" spans="1:167" s="78" customFormat="1" x14ac:dyDescent="0.2">
      <c r="A232" s="97" t="s">
        <v>2004</v>
      </c>
      <c r="B232" s="97" t="s">
        <v>652</v>
      </c>
      <c r="C232" s="98" t="s">
        <v>1269</v>
      </c>
      <c r="D232" s="99" t="s">
        <v>17</v>
      </c>
      <c r="E232" s="99">
        <v>12</v>
      </c>
      <c r="F232" s="99">
        <v>0.3</v>
      </c>
      <c r="G232" s="100"/>
      <c r="H232" s="101"/>
      <c r="I232" s="123">
        <v>499.99</v>
      </c>
      <c r="J232" s="102">
        <f t="shared" ref="J232:J295" si="12">IF(ISNUMBER(I232),ROUND(E232*I232,2),"")</f>
        <v>5999.88</v>
      </c>
      <c r="K232" s="101">
        <f>BDI!$G$17</f>
        <v>0.11260000000000001</v>
      </c>
      <c r="L232" s="101"/>
      <c r="M232" s="101"/>
      <c r="N232" s="104">
        <f t="shared" ref="N232:N295" si="13">IF(ISNUMBER(I232),ROUND(I232*(1+K232),2),"")</f>
        <v>556.29</v>
      </c>
      <c r="O232" s="103">
        <f t="shared" ref="O232:O295" si="14">IF(ISNUMBER(I232),ROUND(F232*N232*E232,2),"")</f>
        <v>2002.64</v>
      </c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  <c r="DC232" s="77"/>
      <c r="DD232" s="77"/>
      <c r="DE232" s="77"/>
      <c r="DF232" s="77"/>
      <c r="DG232" s="77"/>
      <c r="DH232" s="77"/>
      <c r="DI232" s="77"/>
      <c r="DJ232" s="77"/>
      <c r="DK232" s="77"/>
      <c r="DL232" s="77"/>
      <c r="DM232" s="77"/>
      <c r="DN232" s="77"/>
      <c r="DO232" s="77"/>
      <c r="DP232" s="77"/>
      <c r="DQ232" s="77"/>
      <c r="DR232" s="77"/>
      <c r="DS232" s="77"/>
      <c r="DT232" s="77"/>
      <c r="DU232" s="77"/>
      <c r="DV232" s="77"/>
      <c r="DW232" s="77"/>
      <c r="DX232" s="77"/>
      <c r="DY232" s="77"/>
      <c r="DZ232" s="77"/>
      <c r="EA232" s="77"/>
      <c r="EB232" s="77"/>
      <c r="EC232" s="77"/>
      <c r="ED232" s="77"/>
      <c r="EE232" s="77"/>
      <c r="EF232" s="77"/>
      <c r="EG232" s="77"/>
      <c r="EH232" s="77"/>
      <c r="EI232" s="77"/>
      <c r="EJ232" s="77"/>
      <c r="EK232" s="77"/>
      <c r="EL232" s="77"/>
      <c r="EM232" s="77"/>
      <c r="EN232" s="77"/>
      <c r="EO232" s="77"/>
      <c r="EP232" s="77"/>
      <c r="EQ232" s="77"/>
      <c r="ER232" s="77"/>
      <c r="ES232" s="77"/>
      <c r="ET232" s="77"/>
      <c r="EU232" s="77"/>
      <c r="EV232" s="77"/>
      <c r="EW232" s="77"/>
      <c r="EX232" s="77"/>
      <c r="EY232" s="77"/>
      <c r="EZ232" s="77"/>
      <c r="FA232" s="77"/>
      <c r="FB232" s="77"/>
      <c r="FC232" s="77"/>
      <c r="FD232" s="77"/>
      <c r="FE232" s="77"/>
      <c r="FF232" s="77"/>
      <c r="FG232" s="77"/>
      <c r="FH232" s="77"/>
      <c r="FI232" s="77"/>
      <c r="FJ232" s="77"/>
      <c r="FK232" s="77"/>
    </row>
    <row r="233" spans="1:167" s="78" customFormat="1" x14ac:dyDescent="0.2">
      <c r="A233" s="97" t="s">
        <v>2005</v>
      </c>
      <c r="B233" s="97" t="s">
        <v>653</v>
      </c>
      <c r="C233" s="98" t="s">
        <v>1270</v>
      </c>
      <c r="D233" s="99" t="s">
        <v>17</v>
      </c>
      <c r="E233" s="99">
        <v>18</v>
      </c>
      <c r="F233" s="99">
        <v>0.3</v>
      </c>
      <c r="G233" s="100"/>
      <c r="H233" s="101"/>
      <c r="I233" s="123">
        <v>305</v>
      </c>
      <c r="J233" s="102">
        <f t="shared" si="12"/>
        <v>5490</v>
      </c>
      <c r="K233" s="101">
        <f>BDI!$G$17</f>
        <v>0.11260000000000001</v>
      </c>
      <c r="L233" s="101"/>
      <c r="M233" s="101"/>
      <c r="N233" s="104">
        <f t="shared" si="13"/>
        <v>339.34</v>
      </c>
      <c r="O233" s="103">
        <f t="shared" si="14"/>
        <v>1832.44</v>
      </c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  <c r="DC233" s="77"/>
      <c r="DD233" s="77"/>
      <c r="DE233" s="77"/>
      <c r="DF233" s="77"/>
      <c r="DG233" s="77"/>
      <c r="DH233" s="77"/>
      <c r="DI233" s="77"/>
      <c r="DJ233" s="77"/>
      <c r="DK233" s="77"/>
      <c r="DL233" s="77"/>
      <c r="DM233" s="77"/>
      <c r="DN233" s="77"/>
      <c r="DO233" s="77"/>
      <c r="DP233" s="77"/>
      <c r="DQ233" s="77"/>
      <c r="DR233" s="77"/>
      <c r="DS233" s="77"/>
      <c r="DT233" s="77"/>
      <c r="DU233" s="77"/>
      <c r="DV233" s="77"/>
      <c r="DW233" s="77"/>
      <c r="DX233" s="77"/>
      <c r="DY233" s="77"/>
      <c r="DZ233" s="77"/>
      <c r="EA233" s="77"/>
      <c r="EB233" s="77"/>
      <c r="EC233" s="77"/>
      <c r="ED233" s="77"/>
      <c r="EE233" s="77"/>
      <c r="EF233" s="77"/>
      <c r="EG233" s="77"/>
      <c r="EH233" s="77"/>
      <c r="EI233" s="77"/>
      <c r="EJ233" s="77"/>
      <c r="EK233" s="77"/>
      <c r="EL233" s="77"/>
      <c r="EM233" s="77"/>
      <c r="EN233" s="77"/>
      <c r="EO233" s="77"/>
      <c r="EP233" s="77"/>
      <c r="EQ233" s="77"/>
      <c r="ER233" s="77"/>
      <c r="ES233" s="77"/>
      <c r="ET233" s="77"/>
      <c r="EU233" s="77"/>
      <c r="EV233" s="77"/>
      <c r="EW233" s="77"/>
      <c r="EX233" s="77"/>
      <c r="EY233" s="77"/>
      <c r="EZ233" s="77"/>
      <c r="FA233" s="77"/>
      <c r="FB233" s="77"/>
      <c r="FC233" s="77"/>
      <c r="FD233" s="77"/>
      <c r="FE233" s="77"/>
      <c r="FF233" s="77"/>
      <c r="FG233" s="77"/>
      <c r="FH233" s="77"/>
      <c r="FI233" s="77"/>
      <c r="FJ233" s="77"/>
      <c r="FK233" s="77"/>
    </row>
    <row r="234" spans="1:167" s="78" customFormat="1" x14ac:dyDescent="0.2">
      <c r="A234" s="97" t="s">
        <v>2006</v>
      </c>
      <c r="B234" s="97" t="s">
        <v>654</v>
      </c>
      <c r="C234" s="98" t="s">
        <v>1271</v>
      </c>
      <c r="D234" s="99" t="s">
        <v>17</v>
      </c>
      <c r="E234" s="99">
        <v>90</v>
      </c>
      <c r="F234" s="99">
        <v>0.3</v>
      </c>
      <c r="G234" s="100"/>
      <c r="H234" s="101"/>
      <c r="I234" s="123">
        <v>274.47000000000003</v>
      </c>
      <c r="J234" s="102">
        <f t="shared" si="12"/>
        <v>24702.3</v>
      </c>
      <c r="K234" s="101">
        <f>BDI!$G$17</f>
        <v>0.11260000000000001</v>
      </c>
      <c r="L234" s="101"/>
      <c r="M234" s="101"/>
      <c r="N234" s="104">
        <f t="shared" si="13"/>
        <v>305.38</v>
      </c>
      <c r="O234" s="103">
        <f t="shared" si="14"/>
        <v>8245.26</v>
      </c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  <c r="DC234" s="77"/>
      <c r="DD234" s="77"/>
      <c r="DE234" s="77"/>
      <c r="DF234" s="77"/>
      <c r="DG234" s="77"/>
      <c r="DH234" s="77"/>
      <c r="DI234" s="77"/>
      <c r="DJ234" s="77"/>
      <c r="DK234" s="77"/>
      <c r="DL234" s="77"/>
      <c r="DM234" s="77"/>
      <c r="DN234" s="77"/>
      <c r="DO234" s="77"/>
      <c r="DP234" s="77"/>
      <c r="DQ234" s="77"/>
      <c r="DR234" s="77"/>
      <c r="DS234" s="77"/>
      <c r="DT234" s="77"/>
      <c r="DU234" s="77"/>
      <c r="DV234" s="77"/>
      <c r="DW234" s="77"/>
      <c r="DX234" s="77"/>
      <c r="DY234" s="77"/>
      <c r="DZ234" s="77"/>
      <c r="EA234" s="77"/>
      <c r="EB234" s="77"/>
      <c r="EC234" s="77"/>
      <c r="ED234" s="77"/>
      <c r="EE234" s="77"/>
      <c r="EF234" s="77"/>
      <c r="EG234" s="77"/>
      <c r="EH234" s="77"/>
      <c r="EI234" s="77"/>
      <c r="EJ234" s="77"/>
      <c r="EK234" s="77"/>
      <c r="EL234" s="77"/>
      <c r="EM234" s="77"/>
      <c r="EN234" s="77"/>
      <c r="EO234" s="77"/>
      <c r="EP234" s="77"/>
      <c r="EQ234" s="77"/>
      <c r="ER234" s="77"/>
      <c r="ES234" s="77"/>
      <c r="ET234" s="77"/>
      <c r="EU234" s="77"/>
      <c r="EV234" s="77"/>
      <c r="EW234" s="77"/>
      <c r="EX234" s="77"/>
      <c r="EY234" s="77"/>
      <c r="EZ234" s="77"/>
      <c r="FA234" s="77"/>
      <c r="FB234" s="77"/>
      <c r="FC234" s="77"/>
      <c r="FD234" s="77"/>
      <c r="FE234" s="77"/>
      <c r="FF234" s="77"/>
      <c r="FG234" s="77"/>
      <c r="FH234" s="77"/>
      <c r="FI234" s="77"/>
      <c r="FJ234" s="77"/>
      <c r="FK234" s="77"/>
    </row>
    <row r="235" spans="1:167" s="78" customFormat="1" x14ac:dyDescent="0.2">
      <c r="A235" s="97" t="s">
        <v>2007</v>
      </c>
      <c r="B235" s="97" t="s">
        <v>655</v>
      </c>
      <c r="C235" s="98" t="s">
        <v>1757</v>
      </c>
      <c r="D235" s="99" t="s">
        <v>17</v>
      </c>
      <c r="E235" s="99">
        <v>20</v>
      </c>
      <c r="F235" s="99">
        <v>0.3</v>
      </c>
      <c r="G235" s="100"/>
      <c r="H235" s="101"/>
      <c r="I235" s="123">
        <v>527.09</v>
      </c>
      <c r="J235" s="102">
        <f t="shared" si="12"/>
        <v>10541.8</v>
      </c>
      <c r="K235" s="101">
        <f>BDI!$G$17</f>
        <v>0.11260000000000001</v>
      </c>
      <c r="L235" s="101"/>
      <c r="M235" s="101"/>
      <c r="N235" s="104">
        <f t="shared" si="13"/>
        <v>586.44000000000005</v>
      </c>
      <c r="O235" s="103">
        <f t="shared" si="14"/>
        <v>3518.64</v>
      </c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  <c r="DC235" s="77"/>
      <c r="DD235" s="77"/>
      <c r="DE235" s="77"/>
      <c r="DF235" s="77"/>
      <c r="DG235" s="77"/>
      <c r="DH235" s="77"/>
      <c r="DI235" s="77"/>
      <c r="DJ235" s="77"/>
      <c r="DK235" s="77"/>
      <c r="DL235" s="77"/>
      <c r="DM235" s="77"/>
      <c r="DN235" s="77"/>
      <c r="DO235" s="77"/>
      <c r="DP235" s="77"/>
      <c r="DQ235" s="77"/>
      <c r="DR235" s="77"/>
      <c r="DS235" s="77"/>
      <c r="DT235" s="77"/>
      <c r="DU235" s="77"/>
      <c r="DV235" s="77"/>
      <c r="DW235" s="77"/>
      <c r="DX235" s="77"/>
      <c r="DY235" s="77"/>
      <c r="DZ235" s="77"/>
      <c r="EA235" s="77"/>
      <c r="EB235" s="77"/>
      <c r="EC235" s="77"/>
      <c r="ED235" s="77"/>
      <c r="EE235" s="77"/>
      <c r="EF235" s="77"/>
      <c r="EG235" s="77"/>
      <c r="EH235" s="77"/>
      <c r="EI235" s="77"/>
      <c r="EJ235" s="77"/>
      <c r="EK235" s="77"/>
      <c r="EL235" s="77"/>
      <c r="EM235" s="77"/>
      <c r="EN235" s="77"/>
      <c r="EO235" s="77"/>
      <c r="EP235" s="77"/>
      <c r="EQ235" s="77"/>
      <c r="ER235" s="77"/>
      <c r="ES235" s="77"/>
      <c r="ET235" s="77"/>
      <c r="EU235" s="77"/>
      <c r="EV235" s="77"/>
      <c r="EW235" s="77"/>
      <c r="EX235" s="77"/>
      <c r="EY235" s="77"/>
      <c r="EZ235" s="77"/>
      <c r="FA235" s="77"/>
      <c r="FB235" s="77"/>
      <c r="FC235" s="77"/>
      <c r="FD235" s="77"/>
      <c r="FE235" s="77"/>
      <c r="FF235" s="77"/>
      <c r="FG235" s="77"/>
      <c r="FH235" s="77"/>
      <c r="FI235" s="77"/>
      <c r="FJ235" s="77"/>
      <c r="FK235" s="77"/>
    </row>
    <row r="236" spans="1:167" s="78" customFormat="1" x14ac:dyDescent="0.2">
      <c r="A236" s="97" t="s">
        <v>2008</v>
      </c>
      <c r="B236" s="97" t="s">
        <v>656</v>
      </c>
      <c r="C236" s="98" t="s">
        <v>1272</v>
      </c>
      <c r="D236" s="99" t="s">
        <v>17</v>
      </c>
      <c r="E236" s="99">
        <v>15</v>
      </c>
      <c r="F236" s="99">
        <v>0.3</v>
      </c>
      <c r="G236" s="100"/>
      <c r="H236" s="101"/>
      <c r="I236" s="123">
        <v>292.87</v>
      </c>
      <c r="J236" s="102">
        <f t="shared" si="12"/>
        <v>4393.05</v>
      </c>
      <c r="K236" s="101">
        <f>BDI!$G$17</f>
        <v>0.11260000000000001</v>
      </c>
      <c r="L236" s="101"/>
      <c r="M236" s="101"/>
      <c r="N236" s="104">
        <f t="shared" si="13"/>
        <v>325.85000000000002</v>
      </c>
      <c r="O236" s="103">
        <f t="shared" si="14"/>
        <v>1466.33</v>
      </c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  <c r="DC236" s="77"/>
      <c r="DD236" s="77"/>
      <c r="DE236" s="77"/>
      <c r="DF236" s="77"/>
      <c r="DG236" s="77"/>
      <c r="DH236" s="77"/>
      <c r="DI236" s="77"/>
      <c r="DJ236" s="77"/>
      <c r="DK236" s="77"/>
      <c r="DL236" s="77"/>
      <c r="DM236" s="77"/>
      <c r="DN236" s="77"/>
      <c r="DO236" s="77"/>
      <c r="DP236" s="77"/>
      <c r="DQ236" s="77"/>
      <c r="DR236" s="77"/>
      <c r="DS236" s="77"/>
      <c r="DT236" s="77"/>
      <c r="DU236" s="77"/>
      <c r="DV236" s="77"/>
      <c r="DW236" s="77"/>
      <c r="DX236" s="77"/>
      <c r="DY236" s="77"/>
      <c r="DZ236" s="77"/>
      <c r="EA236" s="77"/>
      <c r="EB236" s="77"/>
      <c r="EC236" s="77"/>
      <c r="ED236" s="77"/>
      <c r="EE236" s="77"/>
      <c r="EF236" s="77"/>
      <c r="EG236" s="77"/>
      <c r="EH236" s="77"/>
      <c r="EI236" s="77"/>
      <c r="EJ236" s="77"/>
      <c r="EK236" s="77"/>
      <c r="EL236" s="77"/>
      <c r="EM236" s="77"/>
      <c r="EN236" s="77"/>
      <c r="EO236" s="77"/>
      <c r="EP236" s="77"/>
      <c r="EQ236" s="77"/>
      <c r="ER236" s="77"/>
      <c r="ES236" s="77"/>
      <c r="ET236" s="77"/>
      <c r="EU236" s="77"/>
      <c r="EV236" s="77"/>
      <c r="EW236" s="77"/>
      <c r="EX236" s="77"/>
      <c r="EY236" s="77"/>
      <c r="EZ236" s="77"/>
      <c r="FA236" s="77"/>
      <c r="FB236" s="77"/>
      <c r="FC236" s="77"/>
      <c r="FD236" s="77"/>
      <c r="FE236" s="77"/>
      <c r="FF236" s="77"/>
      <c r="FG236" s="77"/>
      <c r="FH236" s="77"/>
      <c r="FI236" s="77"/>
      <c r="FJ236" s="77"/>
      <c r="FK236" s="77"/>
    </row>
    <row r="237" spans="1:167" s="78" customFormat="1" ht="25.5" x14ac:dyDescent="0.2">
      <c r="A237" s="97" t="s">
        <v>2009</v>
      </c>
      <c r="B237" s="97" t="s">
        <v>657</v>
      </c>
      <c r="C237" s="98" t="s">
        <v>1273</v>
      </c>
      <c r="D237" s="99" t="s">
        <v>17</v>
      </c>
      <c r="E237" s="99">
        <v>60</v>
      </c>
      <c r="F237" s="99">
        <v>0.3</v>
      </c>
      <c r="G237" s="100"/>
      <c r="H237" s="101"/>
      <c r="I237" s="123">
        <v>49.23</v>
      </c>
      <c r="J237" s="102">
        <f t="shared" si="12"/>
        <v>2953.8</v>
      </c>
      <c r="K237" s="101">
        <f>BDI!$G$17</f>
        <v>0.11260000000000001</v>
      </c>
      <c r="L237" s="101"/>
      <c r="M237" s="101"/>
      <c r="N237" s="104">
        <f t="shared" si="13"/>
        <v>54.77</v>
      </c>
      <c r="O237" s="103">
        <f t="shared" si="14"/>
        <v>985.86</v>
      </c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  <c r="DC237" s="77"/>
      <c r="DD237" s="77"/>
      <c r="DE237" s="77"/>
      <c r="DF237" s="77"/>
      <c r="DG237" s="77"/>
      <c r="DH237" s="77"/>
      <c r="DI237" s="77"/>
      <c r="DJ237" s="77"/>
      <c r="DK237" s="77"/>
      <c r="DL237" s="77"/>
      <c r="DM237" s="77"/>
      <c r="DN237" s="77"/>
      <c r="DO237" s="77"/>
      <c r="DP237" s="77"/>
      <c r="DQ237" s="77"/>
      <c r="DR237" s="77"/>
      <c r="DS237" s="77"/>
      <c r="DT237" s="77"/>
      <c r="DU237" s="77"/>
      <c r="DV237" s="77"/>
      <c r="DW237" s="77"/>
      <c r="DX237" s="77"/>
      <c r="DY237" s="77"/>
      <c r="DZ237" s="77"/>
      <c r="EA237" s="77"/>
      <c r="EB237" s="77"/>
      <c r="EC237" s="77"/>
      <c r="ED237" s="77"/>
      <c r="EE237" s="77"/>
      <c r="EF237" s="77"/>
      <c r="EG237" s="77"/>
      <c r="EH237" s="77"/>
      <c r="EI237" s="77"/>
      <c r="EJ237" s="77"/>
      <c r="EK237" s="77"/>
      <c r="EL237" s="77"/>
      <c r="EM237" s="77"/>
      <c r="EN237" s="77"/>
      <c r="EO237" s="77"/>
      <c r="EP237" s="77"/>
      <c r="EQ237" s="77"/>
      <c r="ER237" s="77"/>
      <c r="ES237" s="77"/>
      <c r="ET237" s="77"/>
      <c r="EU237" s="77"/>
      <c r="EV237" s="77"/>
      <c r="EW237" s="77"/>
      <c r="EX237" s="77"/>
      <c r="EY237" s="77"/>
      <c r="EZ237" s="77"/>
      <c r="FA237" s="77"/>
      <c r="FB237" s="77"/>
      <c r="FC237" s="77"/>
      <c r="FD237" s="77"/>
      <c r="FE237" s="77"/>
      <c r="FF237" s="77"/>
      <c r="FG237" s="77"/>
      <c r="FH237" s="77"/>
      <c r="FI237" s="77"/>
      <c r="FJ237" s="77"/>
      <c r="FK237" s="77"/>
    </row>
    <row r="238" spans="1:167" s="78" customFormat="1" ht="25.5" x14ac:dyDescent="0.2">
      <c r="A238" s="97" t="s">
        <v>2010</v>
      </c>
      <c r="B238" s="97" t="s">
        <v>658</v>
      </c>
      <c r="C238" s="98" t="s">
        <v>1274</v>
      </c>
      <c r="D238" s="99" t="s">
        <v>17</v>
      </c>
      <c r="E238" s="99">
        <v>15</v>
      </c>
      <c r="F238" s="99">
        <v>0.3</v>
      </c>
      <c r="G238" s="100"/>
      <c r="H238" s="101"/>
      <c r="I238" s="123">
        <v>67.56</v>
      </c>
      <c r="J238" s="102">
        <f t="shared" si="12"/>
        <v>1013.4</v>
      </c>
      <c r="K238" s="101">
        <f>BDI!$G$17</f>
        <v>0.11260000000000001</v>
      </c>
      <c r="L238" s="101"/>
      <c r="M238" s="101"/>
      <c r="N238" s="104">
        <f t="shared" si="13"/>
        <v>75.17</v>
      </c>
      <c r="O238" s="103">
        <f t="shared" si="14"/>
        <v>338.27</v>
      </c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  <c r="DC238" s="77"/>
      <c r="DD238" s="77"/>
      <c r="DE238" s="77"/>
      <c r="DF238" s="77"/>
      <c r="DG238" s="77"/>
      <c r="DH238" s="77"/>
      <c r="DI238" s="77"/>
      <c r="DJ238" s="77"/>
      <c r="DK238" s="77"/>
      <c r="DL238" s="77"/>
      <c r="DM238" s="77"/>
      <c r="DN238" s="77"/>
      <c r="DO238" s="77"/>
      <c r="DP238" s="77"/>
      <c r="DQ238" s="77"/>
      <c r="DR238" s="77"/>
      <c r="DS238" s="77"/>
      <c r="DT238" s="77"/>
      <c r="DU238" s="77"/>
      <c r="DV238" s="77"/>
      <c r="DW238" s="77"/>
      <c r="DX238" s="77"/>
      <c r="DY238" s="77"/>
      <c r="DZ238" s="77"/>
      <c r="EA238" s="77"/>
      <c r="EB238" s="77"/>
      <c r="EC238" s="77"/>
      <c r="ED238" s="77"/>
      <c r="EE238" s="77"/>
      <c r="EF238" s="77"/>
      <c r="EG238" s="77"/>
      <c r="EH238" s="77"/>
      <c r="EI238" s="77"/>
      <c r="EJ238" s="77"/>
      <c r="EK238" s="77"/>
      <c r="EL238" s="77"/>
      <c r="EM238" s="77"/>
      <c r="EN238" s="77"/>
      <c r="EO238" s="77"/>
      <c r="EP238" s="77"/>
      <c r="EQ238" s="77"/>
      <c r="ER238" s="77"/>
      <c r="ES238" s="77"/>
      <c r="ET238" s="77"/>
      <c r="EU238" s="77"/>
      <c r="EV238" s="77"/>
      <c r="EW238" s="77"/>
      <c r="EX238" s="77"/>
      <c r="EY238" s="77"/>
      <c r="EZ238" s="77"/>
      <c r="FA238" s="77"/>
      <c r="FB238" s="77"/>
      <c r="FC238" s="77"/>
      <c r="FD238" s="77"/>
      <c r="FE238" s="77"/>
      <c r="FF238" s="77"/>
      <c r="FG238" s="77"/>
      <c r="FH238" s="77"/>
      <c r="FI238" s="77"/>
      <c r="FJ238" s="77"/>
      <c r="FK238" s="77"/>
    </row>
    <row r="239" spans="1:167" s="78" customFormat="1" ht="25.5" x14ac:dyDescent="0.2">
      <c r="A239" s="97" t="s">
        <v>2011</v>
      </c>
      <c r="B239" s="97" t="s">
        <v>659</v>
      </c>
      <c r="C239" s="98" t="s">
        <v>1275</v>
      </c>
      <c r="D239" s="99" t="s">
        <v>17</v>
      </c>
      <c r="E239" s="99">
        <v>15</v>
      </c>
      <c r="F239" s="99">
        <v>0.3</v>
      </c>
      <c r="G239" s="100"/>
      <c r="H239" s="101"/>
      <c r="I239" s="123">
        <v>64.22</v>
      </c>
      <c r="J239" s="102">
        <f t="shared" si="12"/>
        <v>963.3</v>
      </c>
      <c r="K239" s="101">
        <f>BDI!$G$17</f>
        <v>0.11260000000000001</v>
      </c>
      <c r="L239" s="101"/>
      <c r="M239" s="101"/>
      <c r="N239" s="104">
        <f t="shared" si="13"/>
        <v>71.45</v>
      </c>
      <c r="O239" s="103">
        <f t="shared" si="14"/>
        <v>321.52999999999997</v>
      </c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  <c r="DC239" s="77"/>
      <c r="DD239" s="77"/>
      <c r="DE239" s="77"/>
      <c r="DF239" s="77"/>
      <c r="DG239" s="77"/>
      <c r="DH239" s="77"/>
      <c r="DI239" s="77"/>
      <c r="DJ239" s="77"/>
      <c r="DK239" s="77"/>
      <c r="DL239" s="77"/>
      <c r="DM239" s="77"/>
      <c r="DN239" s="77"/>
      <c r="DO239" s="77"/>
      <c r="DP239" s="77"/>
      <c r="DQ239" s="77"/>
      <c r="DR239" s="77"/>
      <c r="DS239" s="77"/>
      <c r="DT239" s="77"/>
      <c r="DU239" s="77"/>
      <c r="DV239" s="77"/>
      <c r="DW239" s="77"/>
      <c r="DX239" s="77"/>
      <c r="DY239" s="77"/>
      <c r="DZ239" s="77"/>
      <c r="EA239" s="77"/>
      <c r="EB239" s="77"/>
      <c r="EC239" s="77"/>
      <c r="ED239" s="77"/>
      <c r="EE239" s="77"/>
      <c r="EF239" s="77"/>
      <c r="EG239" s="77"/>
      <c r="EH239" s="77"/>
      <c r="EI239" s="77"/>
      <c r="EJ239" s="77"/>
      <c r="EK239" s="77"/>
      <c r="EL239" s="77"/>
      <c r="EM239" s="77"/>
      <c r="EN239" s="77"/>
      <c r="EO239" s="77"/>
      <c r="EP239" s="77"/>
      <c r="EQ239" s="77"/>
      <c r="ER239" s="77"/>
      <c r="ES239" s="77"/>
      <c r="ET239" s="77"/>
      <c r="EU239" s="77"/>
      <c r="EV239" s="77"/>
      <c r="EW239" s="77"/>
      <c r="EX239" s="77"/>
      <c r="EY239" s="77"/>
      <c r="EZ239" s="77"/>
      <c r="FA239" s="77"/>
      <c r="FB239" s="77"/>
      <c r="FC239" s="77"/>
      <c r="FD239" s="77"/>
      <c r="FE239" s="77"/>
      <c r="FF239" s="77"/>
      <c r="FG239" s="77"/>
      <c r="FH239" s="77"/>
      <c r="FI239" s="77"/>
      <c r="FJ239" s="77"/>
      <c r="FK239" s="77"/>
    </row>
    <row r="240" spans="1:167" s="78" customFormat="1" ht="25.5" x14ac:dyDescent="0.2">
      <c r="A240" s="97" t="s">
        <v>2012</v>
      </c>
      <c r="B240" s="97" t="s">
        <v>660</v>
      </c>
      <c r="C240" s="98" t="s">
        <v>1276</v>
      </c>
      <c r="D240" s="99" t="s">
        <v>17</v>
      </c>
      <c r="E240" s="99">
        <v>5</v>
      </c>
      <c r="F240" s="99">
        <v>0.3</v>
      </c>
      <c r="G240" s="100"/>
      <c r="H240" s="101"/>
      <c r="I240" s="123">
        <v>56.47</v>
      </c>
      <c r="J240" s="102">
        <f t="shared" si="12"/>
        <v>282.35000000000002</v>
      </c>
      <c r="K240" s="101">
        <f>BDI!$G$17</f>
        <v>0.11260000000000001</v>
      </c>
      <c r="L240" s="101"/>
      <c r="M240" s="101"/>
      <c r="N240" s="104">
        <f t="shared" si="13"/>
        <v>62.83</v>
      </c>
      <c r="O240" s="103">
        <f t="shared" si="14"/>
        <v>94.25</v>
      </c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  <c r="DC240" s="77"/>
      <c r="DD240" s="77"/>
      <c r="DE240" s="77"/>
      <c r="DF240" s="77"/>
      <c r="DG240" s="77"/>
      <c r="DH240" s="77"/>
      <c r="DI240" s="77"/>
      <c r="DJ240" s="77"/>
      <c r="DK240" s="77"/>
      <c r="DL240" s="77"/>
      <c r="DM240" s="77"/>
      <c r="DN240" s="77"/>
      <c r="DO240" s="77"/>
      <c r="DP240" s="77"/>
      <c r="DQ240" s="77"/>
      <c r="DR240" s="77"/>
      <c r="DS240" s="77"/>
      <c r="DT240" s="77"/>
      <c r="DU240" s="77"/>
      <c r="DV240" s="77"/>
      <c r="DW240" s="77"/>
      <c r="DX240" s="77"/>
      <c r="DY240" s="77"/>
      <c r="DZ240" s="77"/>
      <c r="EA240" s="77"/>
      <c r="EB240" s="77"/>
      <c r="EC240" s="77"/>
      <c r="ED240" s="77"/>
      <c r="EE240" s="77"/>
      <c r="EF240" s="77"/>
      <c r="EG240" s="77"/>
      <c r="EH240" s="77"/>
      <c r="EI240" s="77"/>
      <c r="EJ240" s="77"/>
      <c r="EK240" s="77"/>
      <c r="EL240" s="77"/>
      <c r="EM240" s="77"/>
      <c r="EN240" s="77"/>
      <c r="EO240" s="77"/>
      <c r="EP240" s="77"/>
      <c r="EQ240" s="77"/>
      <c r="ER240" s="77"/>
      <c r="ES240" s="77"/>
      <c r="ET240" s="77"/>
      <c r="EU240" s="77"/>
      <c r="EV240" s="77"/>
      <c r="EW240" s="77"/>
      <c r="EX240" s="77"/>
      <c r="EY240" s="77"/>
      <c r="EZ240" s="77"/>
      <c r="FA240" s="77"/>
      <c r="FB240" s="77"/>
      <c r="FC240" s="77"/>
      <c r="FD240" s="77"/>
      <c r="FE240" s="77"/>
      <c r="FF240" s="77"/>
      <c r="FG240" s="77"/>
      <c r="FH240" s="77"/>
      <c r="FI240" s="77"/>
      <c r="FJ240" s="77"/>
      <c r="FK240" s="77"/>
    </row>
    <row r="241" spans="1:167" s="78" customFormat="1" ht="25.5" x14ac:dyDescent="0.2">
      <c r="A241" s="97" t="s">
        <v>2013</v>
      </c>
      <c r="B241" s="97" t="s">
        <v>661</v>
      </c>
      <c r="C241" s="98" t="s">
        <v>1277</v>
      </c>
      <c r="D241" s="99" t="s">
        <v>17</v>
      </c>
      <c r="E241" s="99">
        <v>5</v>
      </c>
      <c r="F241" s="99">
        <v>0.3</v>
      </c>
      <c r="G241" s="100"/>
      <c r="H241" s="101"/>
      <c r="I241" s="123">
        <v>136.56</v>
      </c>
      <c r="J241" s="102">
        <f t="shared" si="12"/>
        <v>682.8</v>
      </c>
      <c r="K241" s="101">
        <f>BDI!$G$17</f>
        <v>0.11260000000000001</v>
      </c>
      <c r="L241" s="101"/>
      <c r="M241" s="101"/>
      <c r="N241" s="104">
        <f t="shared" si="13"/>
        <v>151.94</v>
      </c>
      <c r="O241" s="103">
        <f t="shared" si="14"/>
        <v>227.91</v>
      </c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77"/>
      <c r="BE241" s="77"/>
      <c r="BF241" s="77"/>
      <c r="BG241" s="77"/>
      <c r="BH241" s="77"/>
      <c r="BI241" s="77"/>
      <c r="BJ241" s="77"/>
      <c r="BK241" s="77"/>
      <c r="BL241" s="77"/>
      <c r="BM241" s="77"/>
      <c r="BN241" s="77"/>
      <c r="BO241" s="77"/>
      <c r="BP241" s="77"/>
      <c r="BQ241" s="77"/>
      <c r="BR241" s="77"/>
      <c r="BS241" s="77"/>
      <c r="BT241" s="77"/>
      <c r="BU241" s="77"/>
      <c r="BV241" s="77"/>
      <c r="BW241" s="77"/>
      <c r="BX241" s="77"/>
      <c r="BY241" s="77"/>
      <c r="BZ241" s="77"/>
      <c r="CA241" s="77"/>
      <c r="CB241" s="77"/>
      <c r="CC241" s="77"/>
      <c r="CD241" s="77"/>
      <c r="CE241" s="77"/>
      <c r="CF241" s="77"/>
      <c r="CG241" s="77"/>
      <c r="CH241" s="77"/>
      <c r="CI241" s="77"/>
      <c r="CJ241" s="77"/>
      <c r="CK241" s="77"/>
      <c r="CL241" s="77"/>
      <c r="CM241" s="77"/>
      <c r="CN241" s="77"/>
      <c r="CO241" s="77"/>
      <c r="CP241" s="77"/>
      <c r="CQ241" s="77"/>
      <c r="CR241" s="77"/>
      <c r="CS241" s="77"/>
      <c r="CT241" s="77"/>
      <c r="CU241" s="77"/>
      <c r="CV241" s="77"/>
      <c r="CW241" s="77"/>
      <c r="CX241" s="77"/>
      <c r="CY241" s="77"/>
      <c r="CZ241" s="77"/>
      <c r="DA241" s="77"/>
      <c r="DB241" s="77"/>
      <c r="DC241" s="77"/>
      <c r="DD241" s="77"/>
      <c r="DE241" s="77"/>
      <c r="DF241" s="77"/>
      <c r="DG241" s="77"/>
      <c r="DH241" s="77"/>
      <c r="DI241" s="77"/>
      <c r="DJ241" s="77"/>
      <c r="DK241" s="77"/>
      <c r="DL241" s="77"/>
      <c r="DM241" s="77"/>
      <c r="DN241" s="77"/>
      <c r="DO241" s="77"/>
      <c r="DP241" s="77"/>
      <c r="DQ241" s="77"/>
      <c r="DR241" s="77"/>
      <c r="DS241" s="77"/>
      <c r="DT241" s="77"/>
      <c r="DU241" s="77"/>
      <c r="DV241" s="77"/>
      <c r="DW241" s="77"/>
      <c r="DX241" s="77"/>
      <c r="DY241" s="77"/>
      <c r="DZ241" s="77"/>
      <c r="EA241" s="77"/>
      <c r="EB241" s="77"/>
      <c r="EC241" s="77"/>
      <c r="ED241" s="77"/>
      <c r="EE241" s="77"/>
      <c r="EF241" s="77"/>
      <c r="EG241" s="77"/>
      <c r="EH241" s="77"/>
      <c r="EI241" s="77"/>
      <c r="EJ241" s="77"/>
      <c r="EK241" s="77"/>
      <c r="EL241" s="77"/>
      <c r="EM241" s="77"/>
      <c r="EN241" s="77"/>
      <c r="EO241" s="77"/>
      <c r="EP241" s="77"/>
      <c r="EQ241" s="77"/>
      <c r="ER241" s="77"/>
      <c r="ES241" s="77"/>
      <c r="ET241" s="77"/>
      <c r="EU241" s="77"/>
      <c r="EV241" s="77"/>
      <c r="EW241" s="77"/>
      <c r="EX241" s="77"/>
      <c r="EY241" s="77"/>
      <c r="EZ241" s="77"/>
      <c r="FA241" s="77"/>
      <c r="FB241" s="77"/>
      <c r="FC241" s="77"/>
      <c r="FD241" s="77"/>
      <c r="FE241" s="77"/>
      <c r="FF241" s="77"/>
      <c r="FG241" s="77"/>
      <c r="FH241" s="77"/>
      <c r="FI241" s="77"/>
      <c r="FJ241" s="77"/>
      <c r="FK241" s="77"/>
    </row>
    <row r="242" spans="1:167" s="78" customFormat="1" ht="25.5" x14ac:dyDescent="0.2">
      <c r="A242" s="97" t="s">
        <v>2014</v>
      </c>
      <c r="B242" s="97" t="s">
        <v>662</v>
      </c>
      <c r="C242" s="98" t="s">
        <v>1278</v>
      </c>
      <c r="D242" s="99" t="s">
        <v>17</v>
      </c>
      <c r="E242" s="99">
        <v>5</v>
      </c>
      <c r="F242" s="99">
        <v>0.3</v>
      </c>
      <c r="G242" s="100"/>
      <c r="H242" s="101"/>
      <c r="I242" s="123">
        <v>142.61000000000001</v>
      </c>
      <c r="J242" s="102">
        <f t="shared" si="12"/>
        <v>713.05</v>
      </c>
      <c r="K242" s="101">
        <f>BDI!$G$17</f>
        <v>0.11260000000000001</v>
      </c>
      <c r="L242" s="101"/>
      <c r="M242" s="101"/>
      <c r="N242" s="104">
        <f t="shared" si="13"/>
        <v>158.66999999999999</v>
      </c>
      <c r="O242" s="103">
        <f t="shared" si="14"/>
        <v>238.01</v>
      </c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77"/>
      <c r="BD242" s="77"/>
      <c r="BE242" s="77"/>
      <c r="BF242" s="77"/>
      <c r="BG242" s="77"/>
      <c r="BH242" s="77"/>
      <c r="BI242" s="77"/>
      <c r="BJ242" s="77"/>
      <c r="BK242" s="77"/>
      <c r="BL242" s="77"/>
      <c r="BM242" s="77"/>
      <c r="BN242" s="77"/>
      <c r="BO242" s="77"/>
      <c r="BP242" s="77"/>
      <c r="BQ242" s="77"/>
      <c r="BR242" s="77"/>
      <c r="BS242" s="77"/>
      <c r="BT242" s="77"/>
      <c r="BU242" s="77"/>
      <c r="BV242" s="77"/>
      <c r="BW242" s="77"/>
      <c r="BX242" s="77"/>
      <c r="BY242" s="77"/>
      <c r="BZ242" s="77"/>
      <c r="CA242" s="77"/>
      <c r="CB242" s="77"/>
      <c r="CC242" s="77"/>
      <c r="CD242" s="77"/>
      <c r="CE242" s="77"/>
      <c r="CF242" s="77"/>
      <c r="CG242" s="77"/>
      <c r="CH242" s="77"/>
      <c r="CI242" s="77"/>
      <c r="CJ242" s="77"/>
      <c r="CK242" s="77"/>
      <c r="CL242" s="77"/>
      <c r="CM242" s="77"/>
      <c r="CN242" s="77"/>
      <c r="CO242" s="77"/>
      <c r="CP242" s="77"/>
      <c r="CQ242" s="77"/>
      <c r="CR242" s="77"/>
      <c r="CS242" s="77"/>
      <c r="CT242" s="77"/>
      <c r="CU242" s="77"/>
      <c r="CV242" s="77"/>
      <c r="CW242" s="77"/>
      <c r="CX242" s="77"/>
      <c r="CY242" s="77"/>
      <c r="CZ242" s="77"/>
      <c r="DA242" s="77"/>
      <c r="DB242" s="77"/>
      <c r="DC242" s="77"/>
      <c r="DD242" s="77"/>
      <c r="DE242" s="77"/>
      <c r="DF242" s="77"/>
      <c r="DG242" s="77"/>
      <c r="DH242" s="77"/>
      <c r="DI242" s="77"/>
      <c r="DJ242" s="77"/>
      <c r="DK242" s="77"/>
      <c r="DL242" s="77"/>
      <c r="DM242" s="77"/>
      <c r="DN242" s="77"/>
      <c r="DO242" s="77"/>
      <c r="DP242" s="77"/>
      <c r="DQ242" s="77"/>
      <c r="DR242" s="77"/>
      <c r="DS242" s="77"/>
      <c r="DT242" s="77"/>
      <c r="DU242" s="77"/>
      <c r="DV242" s="77"/>
      <c r="DW242" s="77"/>
      <c r="DX242" s="77"/>
      <c r="DY242" s="77"/>
      <c r="DZ242" s="77"/>
      <c r="EA242" s="77"/>
      <c r="EB242" s="77"/>
      <c r="EC242" s="77"/>
      <c r="ED242" s="77"/>
      <c r="EE242" s="77"/>
      <c r="EF242" s="77"/>
      <c r="EG242" s="77"/>
      <c r="EH242" s="77"/>
      <c r="EI242" s="77"/>
      <c r="EJ242" s="77"/>
      <c r="EK242" s="77"/>
      <c r="EL242" s="77"/>
      <c r="EM242" s="77"/>
      <c r="EN242" s="77"/>
      <c r="EO242" s="77"/>
      <c r="EP242" s="77"/>
      <c r="EQ242" s="77"/>
      <c r="ER242" s="77"/>
      <c r="ES242" s="77"/>
      <c r="ET242" s="77"/>
      <c r="EU242" s="77"/>
      <c r="EV242" s="77"/>
      <c r="EW242" s="77"/>
      <c r="EX242" s="77"/>
      <c r="EY242" s="77"/>
      <c r="EZ242" s="77"/>
      <c r="FA242" s="77"/>
      <c r="FB242" s="77"/>
      <c r="FC242" s="77"/>
      <c r="FD242" s="77"/>
      <c r="FE242" s="77"/>
      <c r="FF242" s="77"/>
      <c r="FG242" s="77"/>
      <c r="FH242" s="77"/>
      <c r="FI242" s="77"/>
      <c r="FJ242" s="77"/>
      <c r="FK242" s="77"/>
    </row>
    <row r="243" spans="1:167" s="78" customFormat="1" ht="25.5" x14ac:dyDescent="0.2">
      <c r="A243" s="97" t="s">
        <v>2015</v>
      </c>
      <c r="B243" s="97" t="s">
        <v>663</v>
      </c>
      <c r="C243" s="98" t="s">
        <v>1279</v>
      </c>
      <c r="D243" s="99" t="s">
        <v>17</v>
      </c>
      <c r="E243" s="99">
        <v>5</v>
      </c>
      <c r="F243" s="99">
        <v>0.3</v>
      </c>
      <c r="G243" s="100"/>
      <c r="H243" s="101"/>
      <c r="I243" s="123">
        <v>129.26</v>
      </c>
      <c r="J243" s="102">
        <f t="shared" si="12"/>
        <v>646.29999999999995</v>
      </c>
      <c r="K243" s="101">
        <f>BDI!$G$17</f>
        <v>0.11260000000000001</v>
      </c>
      <c r="L243" s="101"/>
      <c r="M243" s="101"/>
      <c r="N243" s="104">
        <f t="shared" si="13"/>
        <v>143.81</v>
      </c>
      <c r="O243" s="103">
        <f t="shared" si="14"/>
        <v>215.72</v>
      </c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77"/>
      <c r="BD243" s="77"/>
      <c r="BE243" s="77"/>
      <c r="BF243" s="77"/>
      <c r="BG243" s="77"/>
      <c r="BH243" s="77"/>
      <c r="BI243" s="77"/>
      <c r="BJ243" s="77"/>
      <c r="BK243" s="77"/>
      <c r="BL243" s="77"/>
      <c r="BM243" s="77"/>
      <c r="BN243" s="77"/>
      <c r="BO243" s="77"/>
      <c r="BP243" s="77"/>
      <c r="BQ243" s="77"/>
      <c r="BR243" s="77"/>
      <c r="BS243" s="77"/>
      <c r="BT243" s="77"/>
      <c r="BU243" s="77"/>
      <c r="BV243" s="77"/>
      <c r="BW243" s="77"/>
      <c r="BX243" s="77"/>
      <c r="BY243" s="77"/>
      <c r="BZ243" s="77"/>
      <c r="CA243" s="77"/>
      <c r="CB243" s="77"/>
      <c r="CC243" s="77"/>
      <c r="CD243" s="77"/>
      <c r="CE243" s="77"/>
      <c r="CF243" s="77"/>
      <c r="CG243" s="77"/>
      <c r="CH243" s="77"/>
      <c r="CI243" s="77"/>
      <c r="CJ243" s="77"/>
      <c r="CK243" s="77"/>
      <c r="CL243" s="77"/>
      <c r="CM243" s="77"/>
      <c r="CN243" s="77"/>
      <c r="CO243" s="77"/>
      <c r="CP243" s="77"/>
      <c r="CQ243" s="77"/>
      <c r="CR243" s="77"/>
      <c r="CS243" s="77"/>
      <c r="CT243" s="77"/>
      <c r="CU243" s="77"/>
      <c r="CV243" s="77"/>
      <c r="CW243" s="77"/>
      <c r="CX243" s="77"/>
      <c r="CY243" s="77"/>
      <c r="CZ243" s="77"/>
      <c r="DA243" s="77"/>
      <c r="DB243" s="77"/>
      <c r="DC243" s="77"/>
      <c r="DD243" s="77"/>
      <c r="DE243" s="77"/>
      <c r="DF243" s="77"/>
      <c r="DG243" s="77"/>
      <c r="DH243" s="77"/>
      <c r="DI243" s="77"/>
      <c r="DJ243" s="77"/>
      <c r="DK243" s="77"/>
      <c r="DL243" s="77"/>
      <c r="DM243" s="77"/>
      <c r="DN243" s="77"/>
      <c r="DO243" s="77"/>
      <c r="DP243" s="77"/>
      <c r="DQ243" s="77"/>
      <c r="DR243" s="77"/>
      <c r="DS243" s="77"/>
      <c r="DT243" s="77"/>
      <c r="DU243" s="77"/>
      <c r="DV243" s="77"/>
      <c r="DW243" s="77"/>
      <c r="DX243" s="77"/>
      <c r="DY243" s="77"/>
      <c r="DZ243" s="77"/>
      <c r="EA243" s="77"/>
      <c r="EB243" s="77"/>
      <c r="EC243" s="77"/>
      <c r="ED243" s="77"/>
      <c r="EE243" s="77"/>
      <c r="EF243" s="77"/>
      <c r="EG243" s="77"/>
      <c r="EH243" s="77"/>
      <c r="EI243" s="77"/>
      <c r="EJ243" s="77"/>
      <c r="EK243" s="77"/>
      <c r="EL243" s="77"/>
      <c r="EM243" s="77"/>
      <c r="EN243" s="77"/>
      <c r="EO243" s="77"/>
      <c r="EP243" s="77"/>
      <c r="EQ243" s="77"/>
      <c r="ER243" s="77"/>
      <c r="ES243" s="77"/>
      <c r="ET243" s="77"/>
      <c r="EU243" s="77"/>
      <c r="EV243" s="77"/>
      <c r="EW243" s="77"/>
      <c r="EX243" s="77"/>
      <c r="EY243" s="77"/>
      <c r="EZ243" s="77"/>
      <c r="FA243" s="77"/>
      <c r="FB243" s="77"/>
      <c r="FC243" s="77"/>
      <c r="FD243" s="77"/>
      <c r="FE243" s="77"/>
      <c r="FF243" s="77"/>
      <c r="FG243" s="77"/>
      <c r="FH243" s="77"/>
      <c r="FI243" s="77"/>
      <c r="FJ243" s="77"/>
      <c r="FK243" s="77"/>
    </row>
    <row r="244" spans="1:167" s="78" customFormat="1" ht="25.5" x14ac:dyDescent="0.2">
      <c r="A244" s="97" t="s">
        <v>2016</v>
      </c>
      <c r="B244" s="97" t="s">
        <v>664</v>
      </c>
      <c r="C244" s="98" t="s">
        <v>1280</v>
      </c>
      <c r="D244" s="99" t="s">
        <v>17</v>
      </c>
      <c r="E244" s="99">
        <v>5</v>
      </c>
      <c r="F244" s="99">
        <v>0.3</v>
      </c>
      <c r="G244" s="100"/>
      <c r="H244" s="101"/>
      <c r="I244" s="123">
        <v>235.83</v>
      </c>
      <c r="J244" s="102">
        <f t="shared" si="12"/>
        <v>1179.1500000000001</v>
      </c>
      <c r="K244" s="101">
        <f>BDI!$G$17</f>
        <v>0.11260000000000001</v>
      </c>
      <c r="L244" s="101"/>
      <c r="M244" s="101"/>
      <c r="N244" s="104">
        <f t="shared" si="13"/>
        <v>262.38</v>
      </c>
      <c r="O244" s="103">
        <f t="shared" si="14"/>
        <v>393.57</v>
      </c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77"/>
      <c r="BC244" s="77"/>
      <c r="BD244" s="77"/>
      <c r="BE244" s="77"/>
      <c r="BF244" s="77"/>
      <c r="BG244" s="77"/>
      <c r="BH244" s="77"/>
      <c r="BI244" s="77"/>
      <c r="BJ244" s="77"/>
      <c r="BK244" s="77"/>
      <c r="BL244" s="77"/>
      <c r="BM244" s="77"/>
      <c r="BN244" s="77"/>
      <c r="BO244" s="77"/>
      <c r="BP244" s="77"/>
      <c r="BQ244" s="77"/>
      <c r="BR244" s="77"/>
      <c r="BS244" s="77"/>
      <c r="BT244" s="77"/>
      <c r="BU244" s="77"/>
      <c r="BV244" s="77"/>
      <c r="BW244" s="77"/>
      <c r="BX244" s="77"/>
      <c r="BY244" s="77"/>
      <c r="BZ244" s="77"/>
      <c r="CA244" s="77"/>
      <c r="CB244" s="77"/>
      <c r="CC244" s="77"/>
      <c r="CD244" s="77"/>
      <c r="CE244" s="77"/>
      <c r="CF244" s="77"/>
      <c r="CG244" s="77"/>
      <c r="CH244" s="77"/>
      <c r="CI244" s="77"/>
      <c r="CJ244" s="77"/>
      <c r="CK244" s="77"/>
      <c r="CL244" s="77"/>
      <c r="CM244" s="77"/>
      <c r="CN244" s="77"/>
      <c r="CO244" s="77"/>
      <c r="CP244" s="77"/>
      <c r="CQ244" s="77"/>
      <c r="CR244" s="77"/>
      <c r="CS244" s="77"/>
      <c r="CT244" s="77"/>
      <c r="CU244" s="77"/>
      <c r="CV244" s="77"/>
      <c r="CW244" s="77"/>
      <c r="CX244" s="77"/>
      <c r="CY244" s="77"/>
      <c r="CZ244" s="77"/>
      <c r="DA244" s="77"/>
      <c r="DB244" s="77"/>
      <c r="DC244" s="77"/>
      <c r="DD244" s="77"/>
      <c r="DE244" s="77"/>
      <c r="DF244" s="77"/>
      <c r="DG244" s="77"/>
      <c r="DH244" s="77"/>
      <c r="DI244" s="77"/>
      <c r="DJ244" s="77"/>
      <c r="DK244" s="77"/>
      <c r="DL244" s="77"/>
      <c r="DM244" s="77"/>
      <c r="DN244" s="77"/>
      <c r="DO244" s="77"/>
      <c r="DP244" s="77"/>
      <c r="DQ244" s="77"/>
      <c r="DR244" s="77"/>
      <c r="DS244" s="77"/>
      <c r="DT244" s="77"/>
      <c r="DU244" s="77"/>
      <c r="DV244" s="77"/>
      <c r="DW244" s="77"/>
      <c r="DX244" s="77"/>
      <c r="DY244" s="77"/>
      <c r="DZ244" s="77"/>
      <c r="EA244" s="77"/>
      <c r="EB244" s="77"/>
      <c r="EC244" s="77"/>
      <c r="ED244" s="77"/>
      <c r="EE244" s="77"/>
      <c r="EF244" s="77"/>
      <c r="EG244" s="77"/>
      <c r="EH244" s="77"/>
      <c r="EI244" s="77"/>
      <c r="EJ244" s="77"/>
      <c r="EK244" s="77"/>
      <c r="EL244" s="77"/>
      <c r="EM244" s="77"/>
      <c r="EN244" s="77"/>
      <c r="EO244" s="77"/>
      <c r="EP244" s="77"/>
      <c r="EQ244" s="77"/>
      <c r="ER244" s="77"/>
      <c r="ES244" s="77"/>
      <c r="ET244" s="77"/>
      <c r="EU244" s="77"/>
      <c r="EV244" s="77"/>
      <c r="EW244" s="77"/>
      <c r="EX244" s="77"/>
      <c r="EY244" s="77"/>
      <c r="EZ244" s="77"/>
      <c r="FA244" s="77"/>
      <c r="FB244" s="77"/>
      <c r="FC244" s="77"/>
      <c r="FD244" s="77"/>
      <c r="FE244" s="77"/>
      <c r="FF244" s="77"/>
      <c r="FG244" s="77"/>
      <c r="FH244" s="77"/>
      <c r="FI244" s="77"/>
      <c r="FJ244" s="77"/>
      <c r="FK244" s="77"/>
    </row>
    <row r="245" spans="1:167" s="78" customFormat="1" ht="25.5" x14ac:dyDescent="0.2">
      <c r="A245" s="97" t="s">
        <v>2017</v>
      </c>
      <c r="B245" s="97" t="s">
        <v>665</v>
      </c>
      <c r="C245" s="98" t="s">
        <v>1281</v>
      </c>
      <c r="D245" s="99" t="s">
        <v>17</v>
      </c>
      <c r="E245" s="99">
        <v>5</v>
      </c>
      <c r="F245" s="99">
        <v>0.3</v>
      </c>
      <c r="G245" s="100"/>
      <c r="H245" s="101"/>
      <c r="I245" s="123">
        <v>229.63</v>
      </c>
      <c r="J245" s="102">
        <f t="shared" si="12"/>
        <v>1148.1500000000001</v>
      </c>
      <c r="K245" s="101">
        <f>BDI!$G$17</f>
        <v>0.11260000000000001</v>
      </c>
      <c r="L245" s="101"/>
      <c r="M245" s="101"/>
      <c r="N245" s="104">
        <f t="shared" si="13"/>
        <v>255.49</v>
      </c>
      <c r="O245" s="103">
        <f t="shared" si="14"/>
        <v>383.24</v>
      </c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I245" s="77"/>
      <c r="BJ245" s="77"/>
      <c r="BK245" s="77"/>
      <c r="BL245" s="77"/>
      <c r="BM245" s="77"/>
      <c r="BN245" s="77"/>
      <c r="BO245" s="77"/>
      <c r="BP245" s="77"/>
      <c r="BQ245" s="77"/>
      <c r="BR245" s="77"/>
      <c r="BS245" s="77"/>
      <c r="BT245" s="77"/>
      <c r="BU245" s="77"/>
      <c r="BV245" s="77"/>
      <c r="BW245" s="77"/>
      <c r="BX245" s="77"/>
      <c r="BY245" s="77"/>
      <c r="BZ245" s="77"/>
      <c r="CA245" s="77"/>
      <c r="CB245" s="77"/>
      <c r="CC245" s="77"/>
      <c r="CD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  <c r="CY245" s="77"/>
      <c r="CZ245" s="77"/>
      <c r="DA245" s="77"/>
      <c r="DB245" s="77"/>
      <c r="DC245" s="77"/>
      <c r="DD245" s="77"/>
      <c r="DE245" s="77"/>
      <c r="DF245" s="77"/>
      <c r="DG245" s="77"/>
      <c r="DH245" s="77"/>
      <c r="DI245" s="77"/>
      <c r="DJ245" s="77"/>
      <c r="DK245" s="77"/>
      <c r="DL245" s="77"/>
      <c r="DM245" s="77"/>
      <c r="DN245" s="77"/>
      <c r="DO245" s="77"/>
      <c r="DP245" s="77"/>
      <c r="DQ245" s="77"/>
      <c r="DR245" s="77"/>
      <c r="DS245" s="77"/>
      <c r="DT245" s="77"/>
      <c r="DU245" s="77"/>
      <c r="DV245" s="77"/>
      <c r="DW245" s="77"/>
      <c r="DX245" s="77"/>
      <c r="DY245" s="77"/>
      <c r="DZ245" s="77"/>
      <c r="EA245" s="77"/>
      <c r="EB245" s="77"/>
      <c r="EC245" s="77"/>
      <c r="ED245" s="77"/>
      <c r="EE245" s="77"/>
      <c r="EF245" s="77"/>
      <c r="EG245" s="77"/>
      <c r="EH245" s="77"/>
      <c r="EI245" s="77"/>
      <c r="EJ245" s="77"/>
      <c r="EK245" s="77"/>
      <c r="EL245" s="77"/>
      <c r="EM245" s="77"/>
      <c r="EN245" s="77"/>
      <c r="EO245" s="77"/>
      <c r="EP245" s="77"/>
      <c r="EQ245" s="77"/>
      <c r="ER245" s="77"/>
      <c r="ES245" s="77"/>
      <c r="ET245" s="77"/>
      <c r="EU245" s="77"/>
      <c r="EV245" s="77"/>
      <c r="EW245" s="77"/>
      <c r="EX245" s="77"/>
      <c r="EY245" s="77"/>
      <c r="EZ245" s="77"/>
      <c r="FA245" s="77"/>
      <c r="FB245" s="77"/>
      <c r="FC245" s="77"/>
      <c r="FD245" s="77"/>
      <c r="FE245" s="77"/>
      <c r="FF245" s="77"/>
      <c r="FG245" s="77"/>
      <c r="FH245" s="77"/>
      <c r="FI245" s="77"/>
      <c r="FJ245" s="77"/>
      <c r="FK245" s="77"/>
    </row>
    <row r="246" spans="1:167" s="78" customFormat="1" x14ac:dyDescent="0.2">
      <c r="A246" s="97" t="s">
        <v>2018</v>
      </c>
      <c r="B246" s="97" t="s">
        <v>666</v>
      </c>
      <c r="C246" s="98" t="s">
        <v>1758</v>
      </c>
      <c r="D246" s="99" t="s">
        <v>17</v>
      </c>
      <c r="E246" s="99">
        <v>90</v>
      </c>
      <c r="F246" s="99">
        <v>0.3</v>
      </c>
      <c r="G246" s="100"/>
      <c r="H246" s="101"/>
      <c r="I246" s="123">
        <v>65.47</v>
      </c>
      <c r="J246" s="102">
        <f t="shared" si="12"/>
        <v>5892.3</v>
      </c>
      <c r="K246" s="101">
        <f>BDI!$G$17</f>
        <v>0.11260000000000001</v>
      </c>
      <c r="L246" s="101"/>
      <c r="M246" s="101"/>
      <c r="N246" s="104">
        <f t="shared" si="13"/>
        <v>72.84</v>
      </c>
      <c r="O246" s="103">
        <f t="shared" si="14"/>
        <v>1966.68</v>
      </c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77"/>
      <c r="BC246" s="77"/>
      <c r="BD246" s="77"/>
      <c r="BE246" s="77"/>
      <c r="BF246" s="77"/>
      <c r="BG246" s="77"/>
      <c r="BH246" s="77"/>
      <c r="BI246" s="77"/>
      <c r="BJ246" s="77"/>
      <c r="BK246" s="77"/>
      <c r="BL246" s="77"/>
      <c r="BM246" s="77"/>
      <c r="BN246" s="77"/>
      <c r="BO246" s="77"/>
      <c r="BP246" s="77"/>
      <c r="BQ246" s="77"/>
      <c r="BR246" s="77"/>
      <c r="BS246" s="77"/>
      <c r="BT246" s="77"/>
      <c r="BU246" s="77"/>
      <c r="BV246" s="77"/>
      <c r="BW246" s="77"/>
      <c r="BX246" s="77"/>
      <c r="BY246" s="77"/>
      <c r="BZ246" s="77"/>
      <c r="CA246" s="77"/>
      <c r="CB246" s="77"/>
      <c r="CC246" s="77"/>
      <c r="CD246" s="77"/>
      <c r="CE246" s="77"/>
      <c r="CF246" s="77"/>
      <c r="CG246" s="77"/>
      <c r="CH246" s="77"/>
      <c r="CI246" s="77"/>
      <c r="CJ246" s="77"/>
      <c r="CK246" s="77"/>
      <c r="CL246" s="77"/>
      <c r="CM246" s="77"/>
      <c r="CN246" s="77"/>
      <c r="CO246" s="77"/>
      <c r="CP246" s="77"/>
      <c r="CQ246" s="77"/>
      <c r="CR246" s="77"/>
      <c r="CS246" s="77"/>
      <c r="CT246" s="77"/>
      <c r="CU246" s="77"/>
      <c r="CV246" s="77"/>
      <c r="CW246" s="77"/>
      <c r="CX246" s="77"/>
      <c r="CY246" s="77"/>
      <c r="CZ246" s="77"/>
      <c r="DA246" s="77"/>
      <c r="DB246" s="77"/>
      <c r="DC246" s="77"/>
      <c r="DD246" s="77"/>
      <c r="DE246" s="77"/>
      <c r="DF246" s="77"/>
      <c r="DG246" s="77"/>
      <c r="DH246" s="77"/>
      <c r="DI246" s="77"/>
      <c r="DJ246" s="77"/>
      <c r="DK246" s="77"/>
      <c r="DL246" s="77"/>
      <c r="DM246" s="77"/>
      <c r="DN246" s="77"/>
      <c r="DO246" s="77"/>
      <c r="DP246" s="77"/>
      <c r="DQ246" s="77"/>
      <c r="DR246" s="77"/>
      <c r="DS246" s="77"/>
      <c r="DT246" s="77"/>
      <c r="DU246" s="77"/>
      <c r="DV246" s="77"/>
      <c r="DW246" s="77"/>
      <c r="DX246" s="77"/>
      <c r="DY246" s="77"/>
      <c r="DZ246" s="77"/>
      <c r="EA246" s="77"/>
      <c r="EB246" s="77"/>
      <c r="EC246" s="77"/>
      <c r="ED246" s="77"/>
      <c r="EE246" s="77"/>
      <c r="EF246" s="77"/>
      <c r="EG246" s="77"/>
      <c r="EH246" s="77"/>
      <c r="EI246" s="77"/>
      <c r="EJ246" s="77"/>
      <c r="EK246" s="77"/>
      <c r="EL246" s="77"/>
      <c r="EM246" s="77"/>
      <c r="EN246" s="77"/>
      <c r="EO246" s="77"/>
      <c r="EP246" s="77"/>
      <c r="EQ246" s="77"/>
      <c r="ER246" s="77"/>
      <c r="ES246" s="77"/>
      <c r="ET246" s="77"/>
      <c r="EU246" s="77"/>
      <c r="EV246" s="77"/>
      <c r="EW246" s="77"/>
      <c r="EX246" s="77"/>
      <c r="EY246" s="77"/>
      <c r="EZ246" s="77"/>
      <c r="FA246" s="77"/>
      <c r="FB246" s="77"/>
      <c r="FC246" s="77"/>
      <c r="FD246" s="77"/>
      <c r="FE246" s="77"/>
      <c r="FF246" s="77"/>
      <c r="FG246" s="77"/>
      <c r="FH246" s="77"/>
      <c r="FI246" s="77"/>
      <c r="FJ246" s="77"/>
      <c r="FK246" s="77"/>
    </row>
    <row r="247" spans="1:167" s="78" customFormat="1" x14ac:dyDescent="0.2">
      <c r="A247" s="97" t="s">
        <v>2019</v>
      </c>
      <c r="B247" s="97" t="s">
        <v>667</v>
      </c>
      <c r="C247" s="98" t="s">
        <v>1759</v>
      </c>
      <c r="D247" s="99" t="s">
        <v>17</v>
      </c>
      <c r="E247" s="99">
        <v>90</v>
      </c>
      <c r="F247" s="99">
        <v>0.3</v>
      </c>
      <c r="G247" s="100"/>
      <c r="H247" s="101"/>
      <c r="I247" s="123">
        <v>75.89</v>
      </c>
      <c r="J247" s="102">
        <f t="shared" si="12"/>
        <v>6830.1</v>
      </c>
      <c r="K247" s="101">
        <f>BDI!$G$17</f>
        <v>0.11260000000000001</v>
      </c>
      <c r="L247" s="101"/>
      <c r="M247" s="101"/>
      <c r="N247" s="104">
        <f t="shared" si="13"/>
        <v>84.44</v>
      </c>
      <c r="O247" s="103">
        <f t="shared" si="14"/>
        <v>2279.88</v>
      </c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77"/>
      <c r="BC247" s="77"/>
      <c r="BD247" s="77"/>
      <c r="BE247" s="77"/>
      <c r="BF247" s="77"/>
      <c r="BG247" s="77"/>
      <c r="BH247" s="77"/>
      <c r="BI247" s="77"/>
      <c r="BJ247" s="77"/>
      <c r="BK247" s="77"/>
      <c r="BL247" s="77"/>
      <c r="BM247" s="77"/>
      <c r="BN247" s="77"/>
      <c r="BO247" s="77"/>
      <c r="BP247" s="77"/>
      <c r="BQ247" s="77"/>
      <c r="BR247" s="77"/>
      <c r="BS247" s="77"/>
      <c r="BT247" s="77"/>
      <c r="BU247" s="77"/>
      <c r="BV247" s="77"/>
      <c r="BW247" s="77"/>
      <c r="BX247" s="77"/>
      <c r="BY247" s="77"/>
      <c r="BZ247" s="77"/>
      <c r="CA247" s="77"/>
      <c r="CB247" s="77"/>
      <c r="CC247" s="77"/>
      <c r="CD247" s="77"/>
      <c r="CE247" s="77"/>
      <c r="CF247" s="77"/>
      <c r="CG247" s="77"/>
      <c r="CH247" s="77"/>
      <c r="CI247" s="77"/>
      <c r="CJ247" s="77"/>
      <c r="CK247" s="77"/>
      <c r="CL247" s="77"/>
      <c r="CM247" s="77"/>
      <c r="CN247" s="77"/>
      <c r="CO247" s="77"/>
      <c r="CP247" s="77"/>
      <c r="CQ247" s="77"/>
      <c r="CR247" s="77"/>
      <c r="CS247" s="77"/>
      <c r="CT247" s="77"/>
      <c r="CU247" s="77"/>
      <c r="CV247" s="77"/>
      <c r="CW247" s="77"/>
      <c r="CX247" s="77"/>
      <c r="CY247" s="77"/>
      <c r="CZ247" s="77"/>
      <c r="DA247" s="77"/>
      <c r="DB247" s="77"/>
      <c r="DC247" s="77"/>
      <c r="DD247" s="77"/>
      <c r="DE247" s="77"/>
      <c r="DF247" s="77"/>
      <c r="DG247" s="77"/>
      <c r="DH247" s="77"/>
      <c r="DI247" s="77"/>
      <c r="DJ247" s="77"/>
      <c r="DK247" s="77"/>
      <c r="DL247" s="77"/>
      <c r="DM247" s="77"/>
      <c r="DN247" s="77"/>
      <c r="DO247" s="77"/>
      <c r="DP247" s="77"/>
      <c r="DQ247" s="77"/>
      <c r="DR247" s="77"/>
      <c r="DS247" s="77"/>
      <c r="DT247" s="77"/>
      <c r="DU247" s="77"/>
      <c r="DV247" s="77"/>
      <c r="DW247" s="77"/>
      <c r="DX247" s="77"/>
      <c r="DY247" s="77"/>
      <c r="DZ247" s="77"/>
      <c r="EA247" s="77"/>
      <c r="EB247" s="77"/>
      <c r="EC247" s="77"/>
      <c r="ED247" s="77"/>
      <c r="EE247" s="77"/>
      <c r="EF247" s="77"/>
      <c r="EG247" s="77"/>
      <c r="EH247" s="77"/>
      <c r="EI247" s="77"/>
      <c r="EJ247" s="77"/>
      <c r="EK247" s="77"/>
      <c r="EL247" s="77"/>
      <c r="EM247" s="77"/>
      <c r="EN247" s="77"/>
      <c r="EO247" s="77"/>
      <c r="EP247" s="77"/>
      <c r="EQ247" s="77"/>
      <c r="ER247" s="77"/>
      <c r="ES247" s="77"/>
      <c r="ET247" s="77"/>
      <c r="EU247" s="77"/>
      <c r="EV247" s="77"/>
      <c r="EW247" s="77"/>
      <c r="EX247" s="77"/>
      <c r="EY247" s="77"/>
      <c r="EZ247" s="77"/>
      <c r="FA247" s="77"/>
      <c r="FB247" s="77"/>
      <c r="FC247" s="77"/>
      <c r="FD247" s="77"/>
      <c r="FE247" s="77"/>
      <c r="FF247" s="77"/>
      <c r="FG247" s="77"/>
      <c r="FH247" s="77"/>
      <c r="FI247" s="77"/>
      <c r="FJ247" s="77"/>
      <c r="FK247" s="77"/>
    </row>
    <row r="248" spans="1:167" s="78" customFormat="1" x14ac:dyDescent="0.2">
      <c r="A248" s="97" t="s">
        <v>2020</v>
      </c>
      <c r="B248" s="97" t="s">
        <v>668</v>
      </c>
      <c r="C248" s="98" t="s">
        <v>1282</v>
      </c>
      <c r="D248" s="99" t="s">
        <v>17</v>
      </c>
      <c r="E248" s="99">
        <v>240</v>
      </c>
      <c r="F248" s="99">
        <v>0.3</v>
      </c>
      <c r="G248" s="100"/>
      <c r="H248" s="101"/>
      <c r="I248" s="123">
        <v>26.65</v>
      </c>
      <c r="J248" s="102">
        <f t="shared" si="12"/>
        <v>6396</v>
      </c>
      <c r="K248" s="101">
        <f>BDI!$G$17</f>
        <v>0.11260000000000001</v>
      </c>
      <c r="L248" s="101"/>
      <c r="M248" s="101"/>
      <c r="N248" s="104">
        <f t="shared" si="13"/>
        <v>29.65</v>
      </c>
      <c r="O248" s="103">
        <f t="shared" si="14"/>
        <v>2134.8000000000002</v>
      </c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77"/>
      <c r="BD248" s="77"/>
      <c r="BE248" s="77"/>
      <c r="BF248" s="77"/>
      <c r="BG248" s="77"/>
      <c r="BH248" s="77"/>
      <c r="BI248" s="77"/>
      <c r="BJ248" s="77"/>
      <c r="BK248" s="77"/>
      <c r="BL248" s="77"/>
      <c r="BM248" s="77"/>
      <c r="BN248" s="77"/>
      <c r="BO248" s="77"/>
      <c r="BP248" s="77"/>
      <c r="BQ248" s="77"/>
      <c r="BR248" s="77"/>
      <c r="BS248" s="77"/>
      <c r="BT248" s="77"/>
      <c r="BU248" s="77"/>
      <c r="BV248" s="77"/>
      <c r="BW248" s="77"/>
      <c r="BX248" s="77"/>
      <c r="BY248" s="77"/>
      <c r="BZ248" s="77"/>
      <c r="CA248" s="77"/>
      <c r="CB248" s="77"/>
      <c r="CC248" s="77"/>
      <c r="CD248" s="77"/>
      <c r="CE248" s="77"/>
      <c r="CF248" s="77"/>
      <c r="CG248" s="77"/>
      <c r="CH248" s="77"/>
      <c r="CI248" s="77"/>
      <c r="CJ248" s="77"/>
      <c r="CK248" s="77"/>
      <c r="CL248" s="77"/>
      <c r="CM248" s="77"/>
      <c r="CN248" s="77"/>
      <c r="CO248" s="77"/>
      <c r="CP248" s="77"/>
      <c r="CQ248" s="77"/>
      <c r="CR248" s="77"/>
      <c r="CS248" s="77"/>
      <c r="CT248" s="77"/>
      <c r="CU248" s="77"/>
      <c r="CV248" s="77"/>
      <c r="CW248" s="77"/>
      <c r="CX248" s="77"/>
      <c r="CY248" s="77"/>
      <c r="CZ248" s="77"/>
      <c r="DA248" s="77"/>
      <c r="DB248" s="77"/>
      <c r="DC248" s="77"/>
      <c r="DD248" s="77"/>
      <c r="DE248" s="77"/>
      <c r="DF248" s="77"/>
      <c r="DG248" s="77"/>
      <c r="DH248" s="77"/>
      <c r="DI248" s="77"/>
      <c r="DJ248" s="77"/>
      <c r="DK248" s="77"/>
      <c r="DL248" s="77"/>
      <c r="DM248" s="77"/>
      <c r="DN248" s="77"/>
      <c r="DO248" s="77"/>
      <c r="DP248" s="77"/>
      <c r="DQ248" s="77"/>
      <c r="DR248" s="77"/>
      <c r="DS248" s="77"/>
      <c r="DT248" s="77"/>
      <c r="DU248" s="77"/>
      <c r="DV248" s="77"/>
      <c r="DW248" s="77"/>
      <c r="DX248" s="77"/>
      <c r="DY248" s="77"/>
      <c r="DZ248" s="77"/>
      <c r="EA248" s="77"/>
      <c r="EB248" s="77"/>
      <c r="EC248" s="77"/>
      <c r="ED248" s="77"/>
      <c r="EE248" s="77"/>
      <c r="EF248" s="77"/>
      <c r="EG248" s="77"/>
      <c r="EH248" s="77"/>
      <c r="EI248" s="77"/>
      <c r="EJ248" s="77"/>
      <c r="EK248" s="77"/>
      <c r="EL248" s="77"/>
      <c r="EM248" s="77"/>
      <c r="EN248" s="77"/>
      <c r="EO248" s="77"/>
      <c r="EP248" s="77"/>
      <c r="EQ248" s="77"/>
      <c r="ER248" s="77"/>
      <c r="ES248" s="77"/>
      <c r="ET248" s="77"/>
      <c r="EU248" s="77"/>
      <c r="EV248" s="77"/>
      <c r="EW248" s="77"/>
      <c r="EX248" s="77"/>
      <c r="EY248" s="77"/>
      <c r="EZ248" s="77"/>
      <c r="FA248" s="77"/>
      <c r="FB248" s="77"/>
      <c r="FC248" s="77"/>
      <c r="FD248" s="77"/>
      <c r="FE248" s="77"/>
      <c r="FF248" s="77"/>
      <c r="FG248" s="77"/>
      <c r="FH248" s="77"/>
      <c r="FI248" s="77"/>
      <c r="FJ248" s="77"/>
      <c r="FK248" s="77"/>
    </row>
    <row r="249" spans="1:167" s="78" customFormat="1" ht="25.5" x14ac:dyDescent="0.2">
      <c r="A249" s="97" t="s">
        <v>2021</v>
      </c>
      <c r="B249" s="97" t="s">
        <v>669</v>
      </c>
      <c r="C249" s="98" t="s">
        <v>1283</v>
      </c>
      <c r="D249" s="99" t="s">
        <v>17</v>
      </c>
      <c r="E249" s="99">
        <v>120</v>
      </c>
      <c r="F249" s="99">
        <v>0.3</v>
      </c>
      <c r="G249" s="100"/>
      <c r="H249" s="101"/>
      <c r="I249" s="123">
        <v>44.91</v>
      </c>
      <c r="J249" s="102">
        <f t="shared" si="12"/>
        <v>5389.2</v>
      </c>
      <c r="K249" s="101">
        <f>BDI!$G$17</f>
        <v>0.11260000000000001</v>
      </c>
      <c r="L249" s="101"/>
      <c r="M249" s="101"/>
      <c r="N249" s="104">
        <f t="shared" si="13"/>
        <v>49.97</v>
      </c>
      <c r="O249" s="103">
        <f t="shared" si="14"/>
        <v>1798.92</v>
      </c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77"/>
      <c r="BC249" s="77"/>
      <c r="BD249" s="77"/>
      <c r="BE249" s="77"/>
      <c r="BF249" s="77"/>
      <c r="BG249" s="77"/>
      <c r="BH249" s="77"/>
      <c r="BI249" s="77"/>
      <c r="BJ249" s="77"/>
      <c r="BK249" s="77"/>
      <c r="BL249" s="77"/>
      <c r="BM249" s="77"/>
      <c r="BN249" s="77"/>
      <c r="BO249" s="77"/>
      <c r="BP249" s="77"/>
      <c r="BQ249" s="77"/>
      <c r="BR249" s="77"/>
      <c r="BS249" s="77"/>
      <c r="BT249" s="77"/>
      <c r="BU249" s="77"/>
      <c r="BV249" s="77"/>
      <c r="BW249" s="77"/>
      <c r="BX249" s="77"/>
      <c r="BY249" s="77"/>
      <c r="BZ249" s="77"/>
      <c r="CA249" s="77"/>
      <c r="CB249" s="77"/>
      <c r="CC249" s="77"/>
      <c r="CD249" s="77"/>
      <c r="CE249" s="77"/>
      <c r="CF249" s="77"/>
      <c r="CG249" s="77"/>
      <c r="CH249" s="77"/>
      <c r="CI249" s="77"/>
      <c r="CJ249" s="77"/>
      <c r="CK249" s="77"/>
      <c r="CL249" s="77"/>
      <c r="CM249" s="77"/>
      <c r="CN249" s="77"/>
      <c r="CO249" s="77"/>
      <c r="CP249" s="77"/>
      <c r="CQ249" s="77"/>
      <c r="CR249" s="77"/>
      <c r="CS249" s="77"/>
      <c r="CT249" s="77"/>
      <c r="CU249" s="77"/>
      <c r="CV249" s="77"/>
      <c r="CW249" s="77"/>
      <c r="CX249" s="77"/>
      <c r="CY249" s="77"/>
      <c r="CZ249" s="77"/>
      <c r="DA249" s="77"/>
      <c r="DB249" s="77"/>
      <c r="DC249" s="77"/>
      <c r="DD249" s="77"/>
      <c r="DE249" s="77"/>
      <c r="DF249" s="77"/>
      <c r="DG249" s="77"/>
      <c r="DH249" s="77"/>
      <c r="DI249" s="77"/>
      <c r="DJ249" s="77"/>
      <c r="DK249" s="77"/>
      <c r="DL249" s="77"/>
      <c r="DM249" s="77"/>
      <c r="DN249" s="77"/>
      <c r="DO249" s="77"/>
      <c r="DP249" s="77"/>
      <c r="DQ249" s="77"/>
      <c r="DR249" s="77"/>
      <c r="DS249" s="77"/>
      <c r="DT249" s="77"/>
      <c r="DU249" s="77"/>
      <c r="DV249" s="77"/>
      <c r="DW249" s="77"/>
      <c r="DX249" s="77"/>
      <c r="DY249" s="77"/>
      <c r="DZ249" s="77"/>
      <c r="EA249" s="77"/>
      <c r="EB249" s="77"/>
      <c r="EC249" s="77"/>
      <c r="ED249" s="77"/>
      <c r="EE249" s="77"/>
      <c r="EF249" s="77"/>
      <c r="EG249" s="77"/>
      <c r="EH249" s="77"/>
      <c r="EI249" s="77"/>
      <c r="EJ249" s="77"/>
      <c r="EK249" s="77"/>
      <c r="EL249" s="77"/>
      <c r="EM249" s="77"/>
      <c r="EN249" s="77"/>
      <c r="EO249" s="77"/>
      <c r="EP249" s="77"/>
      <c r="EQ249" s="77"/>
      <c r="ER249" s="77"/>
      <c r="ES249" s="77"/>
      <c r="ET249" s="77"/>
      <c r="EU249" s="77"/>
      <c r="EV249" s="77"/>
      <c r="EW249" s="77"/>
      <c r="EX249" s="77"/>
      <c r="EY249" s="77"/>
      <c r="EZ249" s="77"/>
      <c r="FA249" s="77"/>
      <c r="FB249" s="77"/>
      <c r="FC249" s="77"/>
      <c r="FD249" s="77"/>
      <c r="FE249" s="77"/>
      <c r="FF249" s="77"/>
      <c r="FG249" s="77"/>
      <c r="FH249" s="77"/>
      <c r="FI249" s="77"/>
      <c r="FJ249" s="77"/>
      <c r="FK249" s="77"/>
    </row>
    <row r="250" spans="1:167" s="78" customFormat="1" ht="25.5" x14ac:dyDescent="0.2">
      <c r="A250" s="97" t="s">
        <v>2022</v>
      </c>
      <c r="B250" s="97" t="s">
        <v>670</v>
      </c>
      <c r="C250" s="98" t="s">
        <v>1284</v>
      </c>
      <c r="D250" s="99" t="s">
        <v>17</v>
      </c>
      <c r="E250" s="99">
        <v>120</v>
      </c>
      <c r="F250" s="99">
        <v>0.3</v>
      </c>
      <c r="G250" s="100"/>
      <c r="H250" s="101"/>
      <c r="I250" s="123">
        <v>57.18</v>
      </c>
      <c r="J250" s="102">
        <f t="shared" si="12"/>
        <v>6861.6</v>
      </c>
      <c r="K250" s="101">
        <f>BDI!$G$17</f>
        <v>0.11260000000000001</v>
      </c>
      <c r="L250" s="101"/>
      <c r="M250" s="101"/>
      <c r="N250" s="104">
        <f t="shared" si="13"/>
        <v>63.62</v>
      </c>
      <c r="O250" s="103">
        <f t="shared" si="14"/>
        <v>2290.3200000000002</v>
      </c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77"/>
      <c r="BD250" s="77"/>
      <c r="BE250" s="77"/>
      <c r="BF250" s="77"/>
      <c r="BG250" s="77"/>
      <c r="BH250" s="77"/>
      <c r="BI250" s="77"/>
      <c r="BJ250" s="77"/>
      <c r="BK250" s="77"/>
      <c r="BL250" s="77"/>
      <c r="BM250" s="77"/>
      <c r="BN250" s="77"/>
      <c r="BO250" s="77"/>
      <c r="BP250" s="77"/>
      <c r="BQ250" s="77"/>
      <c r="BR250" s="77"/>
      <c r="BS250" s="77"/>
      <c r="BT250" s="77"/>
      <c r="BU250" s="77"/>
      <c r="BV250" s="77"/>
      <c r="BW250" s="77"/>
      <c r="BX250" s="77"/>
      <c r="BY250" s="77"/>
      <c r="BZ250" s="77"/>
      <c r="CA250" s="77"/>
      <c r="CB250" s="77"/>
      <c r="CC250" s="77"/>
      <c r="CD250" s="77"/>
      <c r="CE250" s="77"/>
      <c r="CF250" s="77"/>
      <c r="CG250" s="77"/>
      <c r="CH250" s="77"/>
      <c r="CI250" s="77"/>
      <c r="CJ250" s="77"/>
      <c r="CK250" s="77"/>
      <c r="CL250" s="77"/>
      <c r="CM250" s="77"/>
      <c r="CN250" s="77"/>
      <c r="CO250" s="77"/>
      <c r="CP250" s="77"/>
      <c r="CQ250" s="77"/>
      <c r="CR250" s="77"/>
      <c r="CS250" s="77"/>
      <c r="CT250" s="77"/>
      <c r="CU250" s="77"/>
      <c r="CV250" s="77"/>
      <c r="CW250" s="77"/>
      <c r="CX250" s="77"/>
      <c r="CY250" s="77"/>
      <c r="CZ250" s="77"/>
      <c r="DA250" s="77"/>
      <c r="DB250" s="77"/>
      <c r="DC250" s="77"/>
      <c r="DD250" s="77"/>
      <c r="DE250" s="77"/>
      <c r="DF250" s="77"/>
      <c r="DG250" s="77"/>
      <c r="DH250" s="77"/>
      <c r="DI250" s="77"/>
      <c r="DJ250" s="77"/>
      <c r="DK250" s="77"/>
      <c r="DL250" s="77"/>
      <c r="DM250" s="77"/>
      <c r="DN250" s="77"/>
      <c r="DO250" s="77"/>
      <c r="DP250" s="77"/>
      <c r="DQ250" s="77"/>
      <c r="DR250" s="77"/>
      <c r="DS250" s="77"/>
      <c r="DT250" s="77"/>
      <c r="DU250" s="77"/>
      <c r="DV250" s="77"/>
      <c r="DW250" s="77"/>
      <c r="DX250" s="77"/>
      <c r="DY250" s="77"/>
      <c r="DZ250" s="77"/>
      <c r="EA250" s="77"/>
      <c r="EB250" s="77"/>
      <c r="EC250" s="77"/>
      <c r="ED250" s="77"/>
      <c r="EE250" s="77"/>
      <c r="EF250" s="77"/>
      <c r="EG250" s="77"/>
      <c r="EH250" s="77"/>
      <c r="EI250" s="77"/>
      <c r="EJ250" s="77"/>
      <c r="EK250" s="77"/>
      <c r="EL250" s="77"/>
      <c r="EM250" s="77"/>
      <c r="EN250" s="77"/>
      <c r="EO250" s="77"/>
      <c r="EP250" s="77"/>
      <c r="EQ250" s="77"/>
      <c r="ER250" s="77"/>
      <c r="ES250" s="77"/>
      <c r="ET250" s="77"/>
      <c r="EU250" s="77"/>
      <c r="EV250" s="77"/>
      <c r="EW250" s="77"/>
      <c r="EX250" s="77"/>
      <c r="EY250" s="77"/>
      <c r="EZ250" s="77"/>
      <c r="FA250" s="77"/>
      <c r="FB250" s="77"/>
      <c r="FC250" s="77"/>
      <c r="FD250" s="77"/>
      <c r="FE250" s="77"/>
      <c r="FF250" s="77"/>
      <c r="FG250" s="77"/>
      <c r="FH250" s="77"/>
      <c r="FI250" s="77"/>
      <c r="FJ250" s="77"/>
      <c r="FK250" s="77"/>
    </row>
    <row r="251" spans="1:167" s="78" customFormat="1" x14ac:dyDescent="0.2">
      <c r="A251" s="97" t="s">
        <v>2023</v>
      </c>
      <c r="B251" s="97" t="s">
        <v>671</v>
      </c>
      <c r="C251" s="98" t="s">
        <v>1285</v>
      </c>
      <c r="D251" s="99" t="s">
        <v>17</v>
      </c>
      <c r="E251" s="99">
        <v>120</v>
      </c>
      <c r="F251" s="99">
        <v>0.3</v>
      </c>
      <c r="G251" s="100"/>
      <c r="H251" s="101"/>
      <c r="I251" s="123">
        <v>27.16</v>
      </c>
      <c r="J251" s="102">
        <f t="shared" si="12"/>
        <v>3259.2</v>
      </c>
      <c r="K251" s="101">
        <f>BDI!$G$17</f>
        <v>0.11260000000000001</v>
      </c>
      <c r="L251" s="101"/>
      <c r="M251" s="101"/>
      <c r="N251" s="104">
        <f t="shared" si="13"/>
        <v>30.22</v>
      </c>
      <c r="O251" s="103">
        <f t="shared" si="14"/>
        <v>1087.92</v>
      </c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77"/>
      <c r="BF251" s="77"/>
      <c r="BG251" s="77"/>
      <c r="BH251" s="77"/>
      <c r="BI251" s="77"/>
      <c r="BJ251" s="77"/>
      <c r="BK251" s="77"/>
      <c r="BL251" s="77"/>
      <c r="BM251" s="77"/>
      <c r="BN251" s="77"/>
      <c r="BO251" s="77"/>
      <c r="BP251" s="77"/>
      <c r="BQ251" s="77"/>
      <c r="BR251" s="77"/>
      <c r="BS251" s="77"/>
      <c r="BT251" s="77"/>
      <c r="BU251" s="77"/>
      <c r="BV251" s="77"/>
      <c r="BW251" s="77"/>
      <c r="BX251" s="77"/>
      <c r="BY251" s="77"/>
      <c r="BZ251" s="77"/>
      <c r="CA251" s="77"/>
      <c r="CB251" s="77"/>
      <c r="CC251" s="77"/>
      <c r="CD251" s="77"/>
      <c r="CE251" s="77"/>
      <c r="CF251" s="77"/>
      <c r="CG251" s="77"/>
      <c r="CH251" s="77"/>
      <c r="CI251" s="77"/>
      <c r="CJ251" s="77"/>
      <c r="CK251" s="77"/>
      <c r="CL251" s="77"/>
      <c r="CM251" s="77"/>
      <c r="CN251" s="77"/>
      <c r="CO251" s="77"/>
      <c r="CP251" s="77"/>
      <c r="CQ251" s="77"/>
      <c r="CR251" s="77"/>
      <c r="CS251" s="77"/>
      <c r="CT251" s="77"/>
      <c r="CU251" s="77"/>
      <c r="CV251" s="77"/>
      <c r="CW251" s="77"/>
      <c r="CX251" s="77"/>
      <c r="CY251" s="77"/>
      <c r="CZ251" s="77"/>
      <c r="DA251" s="77"/>
      <c r="DB251" s="77"/>
      <c r="DC251" s="77"/>
      <c r="DD251" s="77"/>
      <c r="DE251" s="77"/>
      <c r="DF251" s="77"/>
      <c r="DG251" s="77"/>
      <c r="DH251" s="77"/>
      <c r="DI251" s="77"/>
      <c r="DJ251" s="77"/>
      <c r="DK251" s="77"/>
      <c r="DL251" s="77"/>
      <c r="DM251" s="77"/>
      <c r="DN251" s="77"/>
      <c r="DO251" s="77"/>
      <c r="DP251" s="77"/>
      <c r="DQ251" s="77"/>
      <c r="DR251" s="77"/>
      <c r="DS251" s="77"/>
      <c r="DT251" s="77"/>
      <c r="DU251" s="77"/>
      <c r="DV251" s="77"/>
      <c r="DW251" s="77"/>
      <c r="DX251" s="77"/>
      <c r="DY251" s="77"/>
      <c r="DZ251" s="77"/>
      <c r="EA251" s="77"/>
      <c r="EB251" s="77"/>
      <c r="EC251" s="77"/>
      <c r="ED251" s="77"/>
      <c r="EE251" s="77"/>
      <c r="EF251" s="77"/>
      <c r="EG251" s="77"/>
      <c r="EH251" s="77"/>
      <c r="EI251" s="77"/>
      <c r="EJ251" s="77"/>
      <c r="EK251" s="77"/>
      <c r="EL251" s="77"/>
      <c r="EM251" s="77"/>
      <c r="EN251" s="77"/>
      <c r="EO251" s="77"/>
      <c r="EP251" s="77"/>
      <c r="EQ251" s="77"/>
      <c r="ER251" s="77"/>
      <c r="ES251" s="77"/>
      <c r="ET251" s="77"/>
      <c r="EU251" s="77"/>
      <c r="EV251" s="77"/>
      <c r="EW251" s="77"/>
      <c r="EX251" s="77"/>
      <c r="EY251" s="77"/>
      <c r="EZ251" s="77"/>
      <c r="FA251" s="77"/>
      <c r="FB251" s="77"/>
      <c r="FC251" s="77"/>
      <c r="FD251" s="77"/>
      <c r="FE251" s="77"/>
      <c r="FF251" s="77"/>
      <c r="FG251" s="77"/>
      <c r="FH251" s="77"/>
      <c r="FI251" s="77"/>
      <c r="FJ251" s="77"/>
      <c r="FK251" s="77"/>
    </row>
    <row r="252" spans="1:167" s="78" customFormat="1" x14ac:dyDescent="0.2">
      <c r="A252" s="97" t="s">
        <v>2024</v>
      </c>
      <c r="B252" s="97" t="s">
        <v>672</v>
      </c>
      <c r="C252" s="98" t="s">
        <v>1760</v>
      </c>
      <c r="D252" s="99" t="s">
        <v>8</v>
      </c>
      <c r="E252" s="99">
        <v>15000</v>
      </c>
      <c r="F252" s="99">
        <v>0.3</v>
      </c>
      <c r="G252" s="100"/>
      <c r="H252" s="101"/>
      <c r="I252" s="123">
        <v>0.35</v>
      </c>
      <c r="J252" s="102">
        <f t="shared" si="12"/>
        <v>5250</v>
      </c>
      <c r="K252" s="101">
        <f>BDI!$G$17</f>
        <v>0.11260000000000001</v>
      </c>
      <c r="L252" s="101"/>
      <c r="M252" s="101"/>
      <c r="N252" s="104">
        <f t="shared" si="13"/>
        <v>0.39</v>
      </c>
      <c r="O252" s="103">
        <f t="shared" si="14"/>
        <v>1755</v>
      </c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77"/>
      <c r="BC252" s="77"/>
      <c r="BD252" s="77"/>
      <c r="BE252" s="77"/>
      <c r="BF252" s="77"/>
      <c r="BG252" s="77"/>
      <c r="BH252" s="77"/>
      <c r="BI252" s="77"/>
      <c r="BJ252" s="77"/>
      <c r="BK252" s="77"/>
      <c r="BL252" s="77"/>
      <c r="BM252" s="77"/>
      <c r="BN252" s="77"/>
      <c r="BO252" s="77"/>
      <c r="BP252" s="77"/>
      <c r="BQ252" s="77"/>
      <c r="BR252" s="77"/>
      <c r="BS252" s="77"/>
      <c r="BT252" s="77"/>
      <c r="BU252" s="77"/>
      <c r="BV252" s="77"/>
      <c r="BW252" s="77"/>
      <c r="BX252" s="77"/>
      <c r="BY252" s="77"/>
      <c r="BZ252" s="77"/>
      <c r="CA252" s="77"/>
      <c r="CB252" s="77"/>
      <c r="CC252" s="77"/>
      <c r="CD252" s="77"/>
      <c r="CE252" s="77"/>
      <c r="CF252" s="77"/>
      <c r="CG252" s="77"/>
      <c r="CH252" s="77"/>
      <c r="CI252" s="77"/>
      <c r="CJ252" s="77"/>
      <c r="CK252" s="77"/>
      <c r="CL252" s="77"/>
      <c r="CM252" s="77"/>
      <c r="CN252" s="77"/>
      <c r="CO252" s="77"/>
      <c r="CP252" s="77"/>
      <c r="CQ252" s="77"/>
      <c r="CR252" s="77"/>
      <c r="CS252" s="77"/>
      <c r="CT252" s="77"/>
      <c r="CU252" s="77"/>
      <c r="CV252" s="77"/>
      <c r="CW252" s="77"/>
      <c r="CX252" s="77"/>
      <c r="CY252" s="77"/>
      <c r="CZ252" s="77"/>
      <c r="DA252" s="77"/>
      <c r="DB252" s="77"/>
      <c r="DC252" s="77"/>
      <c r="DD252" s="77"/>
      <c r="DE252" s="77"/>
      <c r="DF252" s="77"/>
      <c r="DG252" s="77"/>
      <c r="DH252" s="77"/>
      <c r="DI252" s="77"/>
      <c r="DJ252" s="77"/>
      <c r="DK252" s="77"/>
      <c r="DL252" s="77"/>
      <c r="DM252" s="77"/>
      <c r="DN252" s="77"/>
      <c r="DO252" s="77"/>
      <c r="DP252" s="77"/>
      <c r="DQ252" s="77"/>
      <c r="DR252" s="77"/>
      <c r="DS252" s="77"/>
      <c r="DT252" s="77"/>
      <c r="DU252" s="77"/>
      <c r="DV252" s="77"/>
      <c r="DW252" s="77"/>
      <c r="DX252" s="77"/>
      <c r="DY252" s="77"/>
      <c r="DZ252" s="77"/>
      <c r="EA252" s="77"/>
      <c r="EB252" s="77"/>
      <c r="EC252" s="77"/>
      <c r="ED252" s="77"/>
      <c r="EE252" s="77"/>
      <c r="EF252" s="77"/>
      <c r="EG252" s="77"/>
      <c r="EH252" s="77"/>
      <c r="EI252" s="77"/>
      <c r="EJ252" s="77"/>
      <c r="EK252" s="77"/>
      <c r="EL252" s="77"/>
      <c r="EM252" s="77"/>
      <c r="EN252" s="77"/>
      <c r="EO252" s="77"/>
      <c r="EP252" s="77"/>
      <c r="EQ252" s="77"/>
      <c r="ER252" s="77"/>
      <c r="ES252" s="77"/>
      <c r="ET252" s="77"/>
      <c r="EU252" s="77"/>
      <c r="EV252" s="77"/>
      <c r="EW252" s="77"/>
      <c r="EX252" s="77"/>
      <c r="EY252" s="77"/>
      <c r="EZ252" s="77"/>
      <c r="FA252" s="77"/>
      <c r="FB252" s="77"/>
      <c r="FC252" s="77"/>
      <c r="FD252" s="77"/>
      <c r="FE252" s="77"/>
      <c r="FF252" s="77"/>
      <c r="FG252" s="77"/>
      <c r="FH252" s="77"/>
      <c r="FI252" s="77"/>
      <c r="FJ252" s="77"/>
      <c r="FK252" s="77"/>
    </row>
    <row r="253" spans="1:167" s="78" customFormat="1" x14ac:dyDescent="0.2">
      <c r="A253" s="97" t="s">
        <v>2025</v>
      </c>
      <c r="B253" s="97" t="s">
        <v>673</v>
      </c>
      <c r="C253" s="98" t="s">
        <v>1761</v>
      </c>
      <c r="D253" s="99" t="s">
        <v>8</v>
      </c>
      <c r="E253" s="99">
        <v>15000</v>
      </c>
      <c r="F253" s="99">
        <v>0.3</v>
      </c>
      <c r="G253" s="100"/>
      <c r="H253" s="101"/>
      <c r="I253" s="123">
        <v>0.11</v>
      </c>
      <c r="J253" s="102">
        <f t="shared" si="12"/>
        <v>1650</v>
      </c>
      <c r="K253" s="101">
        <f>BDI!$G$17</f>
        <v>0.11260000000000001</v>
      </c>
      <c r="L253" s="101"/>
      <c r="M253" s="101"/>
      <c r="N253" s="104">
        <f t="shared" si="13"/>
        <v>0.12</v>
      </c>
      <c r="O253" s="103">
        <f t="shared" si="14"/>
        <v>540</v>
      </c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77"/>
      <c r="BD253" s="77"/>
      <c r="BE253" s="77"/>
      <c r="BF253" s="77"/>
      <c r="BG253" s="77"/>
      <c r="BH253" s="77"/>
      <c r="BI253" s="77"/>
      <c r="BJ253" s="77"/>
      <c r="BK253" s="77"/>
      <c r="BL253" s="77"/>
      <c r="BM253" s="77"/>
      <c r="BN253" s="77"/>
      <c r="BO253" s="77"/>
      <c r="BP253" s="77"/>
      <c r="BQ253" s="77"/>
      <c r="BR253" s="77"/>
      <c r="BS253" s="77"/>
      <c r="BT253" s="77"/>
      <c r="BU253" s="77"/>
      <c r="BV253" s="77"/>
      <c r="BW253" s="77"/>
      <c r="BX253" s="77"/>
      <c r="BY253" s="77"/>
      <c r="BZ253" s="77"/>
      <c r="CA253" s="77"/>
      <c r="CB253" s="77"/>
      <c r="CC253" s="77"/>
      <c r="CD253" s="77"/>
      <c r="CE253" s="77"/>
      <c r="CF253" s="77"/>
      <c r="CG253" s="77"/>
      <c r="CH253" s="77"/>
      <c r="CI253" s="77"/>
      <c r="CJ253" s="77"/>
      <c r="CK253" s="77"/>
      <c r="CL253" s="77"/>
      <c r="CM253" s="77"/>
      <c r="CN253" s="77"/>
      <c r="CO253" s="77"/>
      <c r="CP253" s="77"/>
      <c r="CQ253" s="77"/>
      <c r="CR253" s="77"/>
      <c r="CS253" s="77"/>
      <c r="CT253" s="77"/>
      <c r="CU253" s="77"/>
      <c r="CV253" s="77"/>
      <c r="CW253" s="77"/>
      <c r="CX253" s="77"/>
      <c r="CY253" s="77"/>
      <c r="CZ253" s="77"/>
      <c r="DA253" s="77"/>
      <c r="DB253" s="77"/>
      <c r="DC253" s="77"/>
      <c r="DD253" s="77"/>
      <c r="DE253" s="77"/>
      <c r="DF253" s="77"/>
      <c r="DG253" s="77"/>
      <c r="DH253" s="77"/>
      <c r="DI253" s="77"/>
      <c r="DJ253" s="77"/>
      <c r="DK253" s="77"/>
      <c r="DL253" s="77"/>
      <c r="DM253" s="77"/>
      <c r="DN253" s="77"/>
      <c r="DO253" s="77"/>
      <c r="DP253" s="77"/>
      <c r="DQ253" s="77"/>
      <c r="DR253" s="77"/>
      <c r="DS253" s="77"/>
      <c r="DT253" s="77"/>
      <c r="DU253" s="77"/>
      <c r="DV253" s="77"/>
      <c r="DW253" s="77"/>
      <c r="DX253" s="77"/>
      <c r="DY253" s="77"/>
      <c r="DZ253" s="77"/>
      <c r="EA253" s="77"/>
      <c r="EB253" s="77"/>
      <c r="EC253" s="77"/>
      <c r="ED253" s="77"/>
      <c r="EE253" s="77"/>
      <c r="EF253" s="77"/>
      <c r="EG253" s="77"/>
      <c r="EH253" s="77"/>
      <c r="EI253" s="77"/>
      <c r="EJ253" s="77"/>
      <c r="EK253" s="77"/>
      <c r="EL253" s="77"/>
      <c r="EM253" s="77"/>
      <c r="EN253" s="77"/>
      <c r="EO253" s="77"/>
      <c r="EP253" s="77"/>
      <c r="EQ253" s="77"/>
      <c r="ER253" s="77"/>
      <c r="ES253" s="77"/>
      <c r="ET253" s="77"/>
      <c r="EU253" s="77"/>
      <c r="EV253" s="77"/>
      <c r="EW253" s="77"/>
      <c r="EX253" s="77"/>
      <c r="EY253" s="77"/>
      <c r="EZ253" s="77"/>
      <c r="FA253" s="77"/>
      <c r="FB253" s="77"/>
      <c r="FC253" s="77"/>
      <c r="FD253" s="77"/>
      <c r="FE253" s="77"/>
      <c r="FF253" s="77"/>
      <c r="FG253" s="77"/>
      <c r="FH253" s="77"/>
      <c r="FI253" s="77"/>
      <c r="FJ253" s="77"/>
      <c r="FK253" s="77"/>
    </row>
    <row r="254" spans="1:167" s="78" customFormat="1" ht="25.5" x14ac:dyDescent="0.2">
      <c r="A254" s="97" t="s">
        <v>2026</v>
      </c>
      <c r="B254" s="97" t="s">
        <v>674</v>
      </c>
      <c r="C254" s="98" t="s">
        <v>1286</v>
      </c>
      <c r="D254" s="99" t="s">
        <v>8</v>
      </c>
      <c r="E254" s="99">
        <v>120</v>
      </c>
      <c r="F254" s="99">
        <v>0.3</v>
      </c>
      <c r="G254" s="100"/>
      <c r="H254" s="101"/>
      <c r="I254" s="123">
        <v>25.33</v>
      </c>
      <c r="J254" s="102">
        <f t="shared" si="12"/>
        <v>3039.6</v>
      </c>
      <c r="K254" s="101">
        <f>BDI!$G$17</f>
        <v>0.11260000000000001</v>
      </c>
      <c r="L254" s="101"/>
      <c r="M254" s="101"/>
      <c r="N254" s="104">
        <f t="shared" si="13"/>
        <v>28.18</v>
      </c>
      <c r="O254" s="103">
        <f t="shared" si="14"/>
        <v>1014.48</v>
      </c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  <c r="BA254" s="77"/>
      <c r="BB254" s="77"/>
      <c r="BC254" s="77"/>
      <c r="BD254" s="77"/>
      <c r="BE254" s="77"/>
      <c r="BF254" s="77"/>
      <c r="BG254" s="77"/>
      <c r="BH254" s="77"/>
      <c r="BI254" s="77"/>
      <c r="BJ254" s="77"/>
      <c r="BK254" s="77"/>
      <c r="BL254" s="77"/>
      <c r="BM254" s="77"/>
      <c r="BN254" s="77"/>
      <c r="BO254" s="77"/>
      <c r="BP254" s="77"/>
      <c r="BQ254" s="77"/>
      <c r="BR254" s="77"/>
      <c r="BS254" s="77"/>
      <c r="BT254" s="77"/>
      <c r="BU254" s="77"/>
      <c r="BV254" s="77"/>
      <c r="BW254" s="77"/>
      <c r="BX254" s="77"/>
      <c r="BY254" s="77"/>
      <c r="BZ254" s="77"/>
      <c r="CA254" s="77"/>
      <c r="CB254" s="77"/>
      <c r="CC254" s="77"/>
      <c r="CD254" s="77"/>
      <c r="CE254" s="77"/>
      <c r="CF254" s="77"/>
      <c r="CG254" s="77"/>
      <c r="CH254" s="77"/>
      <c r="CI254" s="77"/>
      <c r="CJ254" s="77"/>
      <c r="CK254" s="77"/>
      <c r="CL254" s="77"/>
      <c r="CM254" s="77"/>
      <c r="CN254" s="77"/>
      <c r="CO254" s="77"/>
      <c r="CP254" s="77"/>
      <c r="CQ254" s="77"/>
      <c r="CR254" s="77"/>
      <c r="CS254" s="77"/>
      <c r="CT254" s="77"/>
      <c r="CU254" s="77"/>
      <c r="CV254" s="77"/>
      <c r="CW254" s="77"/>
      <c r="CX254" s="77"/>
      <c r="CY254" s="77"/>
      <c r="CZ254" s="77"/>
      <c r="DA254" s="77"/>
      <c r="DB254" s="77"/>
      <c r="DC254" s="77"/>
      <c r="DD254" s="77"/>
      <c r="DE254" s="77"/>
      <c r="DF254" s="77"/>
      <c r="DG254" s="77"/>
      <c r="DH254" s="77"/>
      <c r="DI254" s="77"/>
      <c r="DJ254" s="77"/>
      <c r="DK254" s="77"/>
      <c r="DL254" s="77"/>
      <c r="DM254" s="77"/>
      <c r="DN254" s="77"/>
      <c r="DO254" s="77"/>
      <c r="DP254" s="77"/>
      <c r="DQ254" s="77"/>
      <c r="DR254" s="77"/>
      <c r="DS254" s="77"/>
      <c r="DT254" s="77"/>
      <c r="DU254" s="77"/>
      <c r="DV254" s="77"/>
      <c r="DW254" s="77"/>
      <c r="DX254" s="77"/>
      <c r="DY254" s="77"/>
      <c r="DZ254" s="77"/>
      <c r="EA254" s="77"/>
      <c r="EB254" s="77"/>
      <c r="EC254" s="77"/>
      <c r="ED254" s="77"/>
      <c r="EE254" s="77"/>
      <c r="EF254" s="77"/>
      <c r="EG254" s="77"/>
      <c r="EH254" s="77"/>
      <c r="EI254" s="77"/>
      <c r="EJ254" s="77"/>
      <c r="EK254" s="77"/>
      <c r="EL254" s="77"/>
      <c r="EM254" s="77"/>
      <c r="EN254" s="77"/>
      <c r="EO254" s="77"/>
      <c r="EP254" s="77"/>
      <c r="EQ254" s="77"/>
      <c r="ER254" s="77"/>
      <c r="ES254" s="77"/>
      <c r="ET254" s="77"/>
      <c r="EU254" s="77"/>
      <c r="EV254" s="77"/>
      <c r="EW254" s="77"/>
      <c r="EX254" s="77"/>
      <c r="EY254" s="77"/>
      <c r="EZ254" s="77"/>
      <c r="FA254" s="77"/>
      <c r="FB254" s="77"/>
      <c r="FC254" s="77"/>
      <c r="FD254" s="77"/>
      <c r="FE254" s="77"/>
      <c r="FF254" s="77"/>
      <c r="FG254" s="77"/>
      <c r="FH254" s="77"/>
      <c r="FI254" s="77"/>
      <c r="FJ254" s="77"/>
      <c r="FK254" s="77"/>
    </row>
    <row r="255" spans="1:167" s="78" customFormat="1" ht="25.5" x14ac:dyDescent="0.2">
      <c r="A255" s="97" t="s">
        <v>2027</v>
      </c>
      <c r="B255" s="97" t="s">
        <v>675</v>
      </c>
      <c r="C255" s="98" t="s">
        <v>1287</v>
      </c>
      <c r="D255" s="99" t="s">
        <v>65</v>
      </c>
      <c r="E255" s="99">
        <v>6</v>
      </c>
      <c r="F255" s="99">
        <v>0.3</v>
      </c>
      <c r="G255" s="100"/>
      <c r="H255" s="101"/>
      <c r="I255" s="123">
        <v>509.47</v>
      </c>
      <c r="J255" s="102">
        <f t="shared" si="12"/>
        <v>3056.82</v>
      </c>
      <c r="K255" s="101">
        <f>BDI!$G$17</f>
        <v>0.11260000000000001</v>
      </c>
      <c r="L255" s="101"/>
      <c r="M255" s="101"/>
      <c r="N255" s="104">
        <f t="shared" si="13"/>
        <v>566.84</v>
      </c>
      <c r="O255" s="103">
        <f t="shared" si="14"/>
        <v>1020.31</v>
      </c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77"/>
      <c r="BD255" s="77"/>
      <c r="BE255" s="77"/>
      <c r="BF255" s="77"/>
      <c r="BG255" s="77"/>
      <c r="BH255" s="77"/>
      <c r="BI255" s="77"/>
      <c r="BJ255" s="77"/>
      <c r="BK255" s="77"/>
      <c r="BL255" s="77"/>
      <c r="BM255" s="77"/>
      <c r="BN255" s="77"/>
      <c r="BO255" s="77"/>
      <c r="BP255" s="77"/>
      <c r="BQ255" s="77"/>
      <c r="BR255" s="77"/>
      <c r="BS255" s="77"/>
      <c r="BT255" s="77"/>
      <c r="BU255" s="77"/>
      <c r="BV255" s="77"/>
      <c r="BW255" s="77"/>
      <c r="BX255" s="77"/>
      <c r="BY255" s="77"/>
      <c r="BZ255" s="77"/>
      <c r="CA255" s="77"/>
      <c r="CB255" s="77"/>
      <c r="CC255" s="77"/>
      <c r="CD255" s="77"/>
      <c r="CE255" s="77"/>
      <c r="CF255" s="77"/>
      <c r="CG255" s="77"/>
      <c r="CH255" s="77"/>
      <c r="CI255" s="77"/>
      <c r="CJ255" s="77"/>
      <c r="CK255" s="77"/>
      <c r="CL255" s="77"/>
      <c r="CM255" s="77"/>
      <c r="CN255" s="77"/>
      <c r="CO255" s="77"/>
      <c r="CP255" s="77"/>
      <c r="CQ255" s="77"/>
      <c r="CR255" s="77"/>
      <c r="CS255" s="77"/>
      <c r="CT255" s="77"/>
      <c r="CU255" s="77"/>
      <c r="CV255" s="77"/>
      <c r="CW255" s="77"/>
      <c r="CX255" s="77"/>
      <c r="CY255" s="77"/>
      <c r="CZ255" s="77"/>
      <c r="DA255" s="77"/>
      <c r="DB255" s="77"/>
      <c r="DC255" s="77"/>
      <c r="DD255" s="77"/>
      <c r="DE255" s="77"/>
      <c r="DF255" s="77"/>
      <c r="DG255" s="77"/>
      <c r="DH255" s="77"/>
      <c r="DI255" s="77"/>
      <c r="DJ255" s="77"/>
      <c r="DK255" s="77"/>
      <c r="DL255" s="77"/>
      <c r="DM255" s="77"/>
      <c r="DN255" s="77"/>
      <c r="DO255" s="77"/>
      <c r="DP255" s="77"/>
      <c r="DQ255" s="77"/>
      <c r="DR255" s="77"/>
      <c r="DS255" s="77"/>
      <c r="DT255" s="77"/>
      <c r="DU255" s="77"/>
      <c r="DV255" s="77"/>
      <c r="DW255" s="77"/>
      <c r="DX255" s="77"/>
      <c r="DY255" s="77"/>
      <c r="DZ255" s="77"/>
      <c r="EA255" s="77"/>
      <c r="EB255" s="77"/>
      <c r="EC255" s="77"/>
      <c r="ED255" s="77"/>
      <c r="EE255" s="77"/>
      <c r="EF255" s="77"/>
      <c r="EG255" s="77"/>
      <c r="EH255" s="77"/>
      <c r="EI255" s="77"/>
      <c r="EJ255" s="77"/>
      <c r="EK255" s="77"/>
      <c r="EL255" s="77"/>
      <c r="EM255" s="77"/>
      <c r="EN255" s="77"/>
      <c r="EO255" s="77"/>
      <c r="EP255" s="77"/>
      <c r="EQ255" s="77"/>
      <c r="ER255" s="77"/>
      <c r="ES255" s="77"/>
      <c r="ET255" s="77"/>
      <c r="EU255" s="77"/>
      <c r="EV255" s="77"/>
      <c r="EW255" s="77"/>
      <c r="EX255" s="77"/>
      <c r="EY255" s="77"/>
      <c r="EZ255" s="77"/>
      <c r="FA255" s="77"/>
      <c r="FB255" s="77"/>
      <c r="FC255" s="77"/>
      <c r="FD255" s="77"/>
      <c r="FE255" s="77"/>
      <c r="FF255" s="77"/>
      <c r="FG255" s="77"/>
      <c r="FH255" s="77"/>
      <c r="FI255" s="77"/>
      <c r="FJ255" s="77"/>
      <c r="FK255" s="77"/>
    </row>
    <row r="256" spans="1:167" s="78" customFormat="1" ht="25.5" x14ac:dyDescent="0.2">
      <c r="A256" s="97" t="s">
        <v>2028</v>
      </c>
      <c r="B256" s="97" t="s">
        <v>676</v>
      </c>
      <c r="C256" s="98" t="s">
        <v>1288</v>
      </c>
      <c r="D256" s="99" t="s">
        <v>65</v>
      </c>
      <c r="E256" s="99">
        <v>6</v>
      </c>
      <c r="F256" s="99">
        <v>0.3</v>
      </c>
      <c r="G256" s="100"/>
      <c r="H256" s="101"/>
      <c r="I256" s="123">
        <v>1221.8699999999999</v>
      </c>
      <c r="J256" s="102">
        <f t="shared" si="12"/>
        <v>7331.22</v>
      </c>
      <c r="K256" s="101">
        <f>BDI!$G$17</f>
        <v>0.11260000000000001</v>
      </c>
      <c r="L256" s="101"/>
      <c r="M256" s="101"/>
      <c r="N256" s="104">
        <f t="shared" si="13"/>
        <v>1359.45</v>
      </c>
      <c r="O256" s="103">
        <f t="shared" si="14"/>
        <v>2447.0100000000002</v>
      </c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  <c r="BA256" s="77"/>
      <c r="BB256" s="77"/>
      <c r="BC256" s="77"/>
      <c r="BD256" s="77"/>
      <c r="BE256" s="77"/>
      <c r="BF256" s="77"/>
      <c r="BG256" s="77"/>
      <c r="BH256" s="77"/>
      <c r="BI256" s="77"/>
      <c r="BJ256" s="77"/>
      <c r="BK256" s="77"/>
      <c r="BL256" s="77"/>
      <c r="BM256" s="77"/>
      <c r="BN256" s="77"/>
      <c r="BO256" s="77"/>
      <c r="BP256" s="77"/>
      <c r="BQ256" s="77"/>
      <c r="BR256" s="77"/>
      <c r="BS256" s="77"/>
      <c r="BT256" s="77"/>
      <c r="BU256" s="77"/>
      <c r="BV256" s="77"/>
      <c r="BW256" s="77"/>
      <c r="BX256" s="77"/>
      <c r="BY256" s="77"/>
      <c r="BZ256" s="77"/>
      <c r="CA256" s="77"/>
      <c r="CB256" s="77"/>
      <c r="CC256" s="77"/>
      <c r="CD256" s="77"/>
      <c r="CE256" s="77"/>
      <c r="CF256" s="77"/>
      <c r="CG256" s="77"/>
      <c r="CH256" s="77"/>
      <c r="CI256" s="77"/>
      <c r="CJ256" s="77"/>
      <c r="CK256" s="77"/>
      <c r="CL256" s="77"/>
      <c r="CM256" s="77"/>
      <c r="CN256" s="77"/>
      <c r="CO256" s="77"/>
      <c r="CP256" s="77"/>
      <c r="CQ256" s="77"/>
      <c r="CR256" s="77"/>
      <c r="CS256" s="77"/>
      <c r="CT256" s="77"/>
      <c r="CU256" s="77"/>
      <c r="CV256" s="77"/>
      <c r="CW256" s="77"/>
      <c r="CX256" s="77"/>
      <c r="CY256" s="77"/>
      <c r="CZ256" s="77"/>
      <c r="DA256" s="77"/>
      <c r="DB256" s="77"/>
      <c r="DC256" s="77"/>
      <c r="DD256" s="77"/>
      <c r="DE256" s="77"/>
      <c r="DF256" s="77"/>
      <c r="DG256" s="77"/>
      <c r="DH256" s="77"/>
      <c r="DI256" s="77"/>
      <c r="DJ256" s="77"/>
      <c r="DK256" s="77"/>
      <c r="DL256" s="77"/>
      <c r="DM256" s="77"/>
      <c r="DN256" s="77"/>
      <c r="DO256" s="77"/>
      <c r="DP256" s="77"/>
      <c r="DQ256" s="77"/>
      <c r="DR256" s="77"/>
      <c r="DS256" s="77"/>
      <c r="DT256" s="77"/>
      <c r="DU256" s="77"/>
      <c r="DV256" s="77"/>
      <c r="DW256" s="77"/>
      <c r="DX256" s="77"/>
      <c r="DY256" s="77"/>
      <c r="DZ256" s="77"/>
      <c r="EA256" s="77"/>
      <c r="EB256" s="77"/>
      <c r="EC256" s="77"/>
      <c r="ED256" s="77"/>
      <c r="EE256" s="77"/>
      <c r="EF256" s="77"/>
      <c r="EG256" s="77"/>
      <c r="EH256" s="77"/>
      <c r="EI256" s="77"/>
      <c r="EJ256" s="77"/>
      <c r="EK256" s="77"/>
      <c r="EL256" s="77"/>
      <c r="EM256" s="77"/>
      <c r="EN256" s="77"/>
      <c r="EO256" s="77"/>
      <c r="EP256" s="77"/>
      <c r="EQ256" s="77"/>
      <c r="ER256" s="77"/>
      <c r="ES256" s="77"/>
      <c r="ET256" s="77"/>
      <c r="EU256" s="77"/>
      <c r="EV256" s="77"/>
      <c r="EW256" s="77"/>
      <c r="EX256" s="77"/>
      <c r="EY256" s="77"/>
      <c r="EZ256" s="77"/>
      <c r="FA256" s="77"/>
      <c r="FB256" s="77"/>
      <c r="FC256" s="77"/>
      <c r="FD256" s="77"/>
      <c r="FE256" s="77"/>
      <c r="FF256" s="77"/>
      <c r="FG256" s="77"/>
      <c r="FH256" s="77"/>
      <c r="FI256" s="77"/>
      <c r="FJ256" s="77"/>
      <c r="FK256" s="77"/>
    </row>
    <row r="257" spans="1:167" s="78" customFormat="1" ht="25.5" x14ac:dyDescent="0.2">
      <c r="A257" s="97" t="s">
        <v>2029</v>
      </c>
      <c r="B257" s="97" t="s">
        <v>677</v>
      </c>
      <c r="C257" s="98" t="s">
        <v>1289</v>
      </c>
      <c r="D257" s="99" t="s">
        <v>65</v>
      </c>
      <c r="E257" s="99">
        <v>6</v>
      </c>
      <c r="F257" s="99">
        <v>0.3</v>
      </c>
      <c r="G257" s="100"/>
      <c r="H257" s="101"/>
      <c r="I257" s="123">
        <v>1279.1300000000001</v>
      </c>
      <c r="J257" s="102">
        <f t="shared" si="12"/>
        <v>7674.78</v>
      </c>
      <c r="K257" s="101">
        <f>BDI!$G$17</f>
        <v>0.11260000000000001</v>
      </c>
      <c r="L257" s="101"/>
      <c r="M257" s="101"/>
      <c r="N257" s="104">
        <f t="shared" si="13"/>
        <v>1423.16</v>
      </c>
      <c r="O257" s="103">
        <f t="shared" si="14"/>
        <v>2561.69</v>
      </c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77"/>
      <c r="BD257" s="77"/>
      <c r="BE257" s="77"/>
      <c r="BF257" s="77"/>
      <c r="BG257" s="77"/>
      <c r="BH257" s="77"/>
      <c r="BI257" s="77"/>
      <c r="BJ257" s="77"/>
      <c r="BK257" s="77"/>
      <c r="BL257" s="77"/>
      <c r="BM257" s="77"/>
      <c r="BN257" s="77"/>
      <c r="BO257" s="77"/>
      <c r="BP257" s="77"/>
      <c r="BQ257" s="77"/>
      <c r="BR257" s="77"/>
      <c r="BS257" s="77"/>
      <c r="BT257" s="77"/>
      <c r="BU257" s="77"/>
      <c r="BV257" s="77"/>
      <c r="BW257" s="77"/>
      <c r="BX257" s="77"/>
      <c r="BY257" s="77"/>
      <c r="BZ257" s="77"/>
      <c r="CA257" s="77"/>
      <c r="CB257" s="77"/>
      <c r="CC257" s="77"/>
      <c r="CD257" s="77"/>
      <c r="CE257" s="77"/>
      <c r="CF257" s="77"/>
      <c r="CG257" s="77"/>
      <c r="CH257" s="77"/>
      <c r="CI257" s="77"/>
      <c r="CJ257" s="77"/>
      <c r="CK257" s="77"/>
      <c r="CL257" s="77"/>
      <c r="CM257" s="77"/>
      <c r="CN257" s="77"/>
      <c r="CO257" s="77"/>
      <c r="CP257" s="77"/>
      <c r="CQ257" s="77"/>
      <c r="CR257" s="77"/>
      <c r="CS257" s="77"/>
      <c r="CT257" s="77"/>
      <c r="CU257" s="77"/>
      <c r="CV257" s="77"/>
      <c r="CW257" s="77"/>
      <c r="CX257" s="77"/>
      <c r="CY257" s="77"/>
      <c r="CZ257" s="77"/>
      <c r="DA257" s="77"/>
      <c r="DB257" s="77"/>
      <c r="DC257" s="77"/>
      <c r="DD257" s="77"/>
      <c r="DE257" s="77"/>
      <c r="DF257" s="77"/>
      <c r="DG257" s="77"/>
      <c r="DH257" s="77"/>
      <c r="DI257" s="77"/>
      <c r="DJ257" s="77"/>
      <c r="DK257" s="77"/>
      <c r="DL257" s="77"/>
      <c r="DM257" s="77"/>
      <c r="DN257" s="77"/>
      <c r="DO257" s="77"/>
      <c r="DP257" s="77"/>
      <c r="DQ257" s="77"/>
      <c r="DR257" s="77"/>
      <c r="DS257" s="77"/>
      <c r="DT257" s="77"/>
      <c r="DU257" s="77"/>
      <c r="DV257" s="77"/>
      <c r="DW257" s="77"/>
      <c r="DX257" s="77"/>
      <c r="DY257" s="77"/>
      <c r="DZ257" s="77"/>
      <c r="EA257" s="77"/>
      <c r="EB257" s="77"/>
      <c r="EC257" s="77"/>
      <c r="ED257" s="77"/>
      <c r="EE257" s="77"/>
      <c r="EF257" s="77"/>
      <c r="EG257" s="77"/>
      <c r="EH257" s="77"/>
      <c r="EI257" s="77"/>
      <c r="EJ257" s="77"/>
      <c r="EK257" s="77"/>
      <c r="EL257" s="77"/>
      <c r="EM257" s="77"/>
      <c r="EN257" s="77"/>
      <c r="EO257" s="77"/>
      <c r="EP257" s="77"/>
      <c r="EQ257" s="77"/>
      <c r="ER257" s="77"/>
      <c r="ES257" s="77"/>
      <c r="ET257" s="77"/>
      <c r="EU257" s="77"/>
      <c r="EV257" s="77"/>
      <c r="EW257" s="77"/>
      <c r="EX257" s="77"/>
      <c r="EY257" s="77"/>
      <c r="EZ257" s="77"/>
      <c r="FA257" s="77"/>
      <c r="FB257" s="77"/>
      <c r="FC257" s="77"/>
      <c r="FD257" s="77"/>
      <c r="FE257" s="77"/>
      <c r="FF257" s="77"/>
      <c r="FG257" s="77"/>
      <c r="FH257" s="77"/>
      <c r="FI257" s="77"/>
      <c r="FJ257" s="77"/>
      <c r="FK257" s="77"/>
    </row>
    <row r="258" spans="1:167" s="78" customFormat="1" ht="25.5" x14ac:dyDescent="0.2">
      <c r="A258" s="97" t="s">
        <v>2030</v>
      </c>
      <c r="B258" s="97" t="s">
        <v>678</v>
      </c>
      <c r="C258" s="98" t="s">
        <v>1290</v>
      </c>
      <c r="D258" s="99" t="s">
        <v>65</v>
      </c>
      <c r="E258" s="99">
        <v>12</v>
      </c>
      <c r="F258" s="99">
        <v>0.3</v>
      </c>
      <c r="G258" s="100"/>
      <c r="H258" s="101"/>
      <c r="I258" s="123">
        <v>1717.96</v>
      </c>
      <c r="J258" s="102">
        <f t="shared" si="12"/>
        <v>20615.52</v>
      </c>
      <c r="K258" s="101">
        <f>BDI!$G$17</f>
        <v>0.11260000000000001</v>
      </c>
      <c r="L258" s="101"/>
      <c r="M258" s="101"/>
      <c r="N258" s="104">
        <f t="shared" si="13"/>
        <v>1911.4</v>
      </c>
      <c r="O258" s="103">
        <f t="shared" si="14"/>
        <v>6881.04</v>
      </c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  <c r="BA258" s="77"/>
      <c r="BB258" s="77"/>
      <c r="BC258" s="77"/>
      <c r="BD258" s="77"/>
      <c r="BE258" s="77"/>
      <c r="BF258" s="77"/>
      <c r="BG258" s="77"/>
      <c r="BH258" s="77"/>
      <c r="BI258" s="77"/>
      <c r="BJ258" s="77"/>
      <c r="BK258" s="77"/>
      <c r="BL258" s="77"/>
      <c r="BM258" s="77"/>
      <c r="BN258" s="77"/>
      <c r="BO258" s="77"/>
      <c r="BP258" s="77"/>
      <c r="BQ258" s="77"/>
      <c r="BR258" s="77"/>
      <c r="BS258" s="77"/>
      <c r="BT258" s="77"/>
      <c r="BU258" s="77"/>
      <c r="BV258" s="77"/>
      <c r="BW258" s="77"/>
      <c r="BX258" s="77"/>
      <c r="BY258" s="77"/>
      <c r="BZ258" s="77"/>
      <c r="CA258" s="77"/>
      <c r="CB258" s="77"/>
      <c r="CC258" s="77"/>
      <c r="CD258" s="77"/>
      <c r="CE258" s="77"/>
      <c r="CF258" s="77"/>
      <c r="CG258" s="77"/>
      <c r="CH258" s="77"/>
      <c r="CI258" s="77"/>
      <c r="CJ258" s="77"/>
      <c r="CK258" s="77"/>
      <c r="CL258" s="77"/>
      <c r="CM258" s="77"/>
      <c r="CN258" s="77"/>
      <c r="CO258" s="77"/>
      <c r="CP258" s="77"/>
      <c r="CQ258" s="77"/>
      <c r="CR258" s="77"/>
      <c r="CS258" s="77"/>
      <c r="CT258" s="77"/>
      <c r="CU258" s="77"/>
      <c r="CV258" s="77"/>
      <c r="CW258" s="77"/>
      <c r="CX258" s="77"/>
      <c r="CY258" s="77"/>
      <c r="CZ258" s="77"/>
      <c r="DA258" s="77"/>
      <c r="DB258" s="77"/>
      <c r="DC258" s="77"/>
      <c r="DD258" s="77"/>
      <c r="DE258" s="77"/>
      <c r="DF258" s="77"/>
      <c r="DG258" s="77"/>
      <c r="DH258" s="77"/>
      <c r="DI258" s="77"/>
      <c r="DJ258" s="77"/>
      <c r="DK258" s="77"/>
      <c r="DL258" s="77"/>
      <c r="DM258" s="77"/>
      <c r="DN258" s="77"/>
      <c r="DO258" s="77"/>
      <c r="DP258" s="77"/>
      <c r="DQ258" s="77"/>
      <c r="DR258" s="77"/>
      <c r="DS258" s="77"/>
      <c r="DT258" s="77"/>
      <c r="DU258" s="77"/>
      <c r="DV258" s="77"/>
      <c r="DW258" s="77"/>
      <c r="DX258" s="77"/>
      <c r="DY258" s="77"/>
      <c r="DZ258" s="77"/>
      <c r="EA258" s="77"/>
      <c r="EB258" s="77"/>
      <c r="EC258" s="77"/>
      <c r="ED258" s="77"/>
      <c r="EE258" s="77"/>
      <c r="EF258" s="77"/>
      <c r="EG258" s="77"/>
      <c r="EH258" s="77"/>
      <c r="EI258" s="77"/>
      <c r="EJ258" s="77"/>
      <c r="EK258" s="77"/>
      <c r="EL258" s="77"/>
      <c r="EM258" s="77"/>
      <c r="EN258" s="77"/>
      <c r="EO258" s="77"/>
      <c r="EP258" s="77"/>
      <c r="EQ258" s="77"/>
      <c r="ER258" s="77"/>
      <c r="ES258" s="77"/>
      <c r="ET258" s="77"/>
      <c r="EU258" s="77"/>
      <c r="EV258" s="77"/>
      <c r="EW258" s="77"/>
      <c r="EX258" s="77"/>
      <c r="EY258" s="77"/>
      <c r="EZ258" s="77"/>
      <c r="FA258" s="77"/>
      <c r="FB258" s="77"/>
      <c r="FC258" s="77"/>
      <c r="FD258" s="77"/>
      <c r="FE258" s="77"/>
      <c r="FF258" s="77"/>
      <c r="FG258" s="77"/>
      <c r="FH258" s="77"/>
      <c r="FI258" s="77"/>
      <c r="FJ258" s="77"/>
      <c r="FK258" s="77"/>
    </row>
    <row r="259" spans="1:167" s="78" customFormat="1" ht="25.5" x14ac:dyDescent="0.2">
      <c r="A259" s="97" t="s">
        <v>2031</v>
      </c>
      <c r="B259" s="97" t="s">
        <v>679</v>
      </c>
      <c r="C259" s="98" t="s">
        <v>1291</v>
      </c>
      <c r="D259" s="99" t="s">
        <v>65</v>
      </c>
      <c r="E259" s="99">
        <v>2</v>
      </c>
      <c r="F259" s="99">
        <v>0.3</v>
      </c>
      <c r="G259" s="100"/>
      <c r="H259" s="101"/>
      <c r="I259" s="123">
        <v>2081.75</v>
      </c>
      <c r="J259" s="102">
        <f t="shared" si="12"/>
        <v>4163.5</v>
      </c>
      <c r="K259" s="101">
        <f>BDI!$G$17</f>
        <v>0.11260000000000001</v>
      </c>
      <c r="L259" s="101"/>
      <c r="M259" s="101"/>
      <c r="N259" s="104">
        <f t="shared" si="13"/>
        <v>2316.16</v>
      </c>
      <c r="O259" s="103">
        <f t="shared" si="14"/>
        <v>1389.7</v>
      </c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77"/>
      <c r="BD259" s="77"/>
      <c r="BE259" s="77"/>
      <c r="BF259" s="77"/>
      <c r="BG259" s="77"/>
      <c r="BH259" s="77"/>
      <c r="BI259" s="77"/>
      <c r="BJ259" s="77"/>
      <c r="BK259" s="77"/>
      <c r="BL259" s="77"/>
      <c r="BM259" s="77"/>
      <c r="BN259" s="77"/>
      <c r="BO259" s="77"/>
      <c r="BP259" s="77"/>
      <c r="BQ259" s="77"/>
      <c r="BR259" s="77"/>
      <c r="BS259" s="77"/>
      <c r="BT259" s="77"/>
      <c r="BU259" s="77"/>
      <c r="BV259" s="77"/>
      <c r="BW259" s="77"/>
      <c r="BX259" s="77"/>
      <c r="BY259" s="77"/>
      <c r="BZ259" s="77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7"/>
      <c r="CO259" s="77"/>
      <c r="CP259" s="77"/>
      <c r="CQ259" s="77"/>
      <c r="CR259" s="77"/>
      <c r="CS259" s="77"/>
      <c r="CT259" s="77"/>
      <c r="CU259" s="77"/>
      <c r="CV259" s="77"/>
      <c r="CW259" s="77"/>
      <c r="CX259" s="77"/>
      <c r="CY259" s="77"/>
      <c r="CZ259" s="77"/>
      <c r="DA259" s="77"/>
      <c r="DB259" s="77"/>
      <c r="DC259" s="77"/>
      <c r="DD259" s="77"/>
      <c r="DE259" s="77"/>
      <c r="DF259" s="77"/>
      <c r="DG259" s="77"/>
      <c r="DH259" s="77"/>
      <c r="DI259" s="77"/>
      <c r="DJ259" s="77"/>
      <c r="DK259" s="77"/>
      <c r="DL259" s="77"/>
      <c r="DM259" s="77"/>
      <c r="DN259" s="77"/>
      <c r="DO259" s="77"/>
      <c r="DP259" s="77"/>
      <c r="DQ259" s="77"/>
      <c r="DR259" s="77"/>
      <c r="DS259" s="77"/>
      <c r="DT259" s="77"/>
      <c r="DU259" s="77"/>
      <c r="DV259" s="77"/>
      <c r="DW259" s="77"/>
      <c r="DX259" s="77"/>
      <c r="DY259" s="77"/>
      <c r="DZ259" s="77"/>
      <c r="EA259" s="77"/>
      <c r="EB259" s="77"/>
      <c r="EC259" s="77"/>
      <c r="ED259" s="77"/>
      <c r="EE259" s="77"/>
      <c r="EF259" s="77"/>
      <c r="EG259" s="77"/>
      <c r="EH259" s="77"/>
      <c r="EI259" s="77"/>
      <c r="EJ259" s="77"/>
      <c r="EK259" s="77"/>
      <c r="EL259" s="77"/>
      <c r="EM259" s="77"/>
      <c r="EN259" s="77"/>
      <c r="EO259" s="77"/>
      <c r="EP259" s="77"/>
      <c r="EQ259" s="77"/>
      <c r="ER259" s="77"/>
      <c r="ES259" s="77"/>
      <c r="ET259" s="77"/>
      <c r="EU259" s="77"/>
      <c r="EV259" s="77"/>
      <c r="EW259" s="77"/>
      <c r="EX259" s="77"/>
      <c r="EY259" s="77"/>
      <c r="EZ259" s="77"/>
      <c r="FA259" s="77"/>
      <c r="FB259" s="77"/>
      <c r="FC259" s="77"/>
      <c r="FD259" s="77"/>
      <c r="FE259" s="77"/>
      <c r="FF259" s="77"/>
      <c r="FG259" s="77"/>
      <c r="FH259" s="77"/>
      <c r="FI259" s="77"/>
      <c r="FJ259" s="77"/>
      <c r="FK259" s="77"/>
    </row>
    <row r="260" spans="1:167" s="78" customFormat="1" x14ac:dyDescent="0.2">
      <c r="A260" s="97" t="s">
        <v>2032</v>
      </c>
      <c r="B260" s="97" t="s">
        <v>680</v>
      </c>
      <c r="C260" s="98" t="s">
        <v>1292</v>
      </c>
      <c r="D260" s="99" t="s">
        <v>17</v>
      </c>
      <c r="E260" s="99">
        <v>120</v>
      </c>
      <c r="F260" s="99">
        <v>0.3</v>
      </c>
      <c r="G260" s="100"/>
      <c r="H260" s="101"/>
      <c r="I260" s="123">
        <v>471.41</v>
      </c>
      <c r="J260" s="102">
        <f t="shared" si="12"/>
        <v>56569.2</v>
      </c>
      <c r="K260" s="101">
        <f>BDI!$G$17</f>
        <v>0.11260000000000001</v>
      </c>
      <c r="L260" s="101"/>
      <c r="M260" s="101"/>
      <c r="N260" s="104">
        <f t="shared" si="13"/>
        <v>524.49</v>
      </c>
      <c r="O260" s="103">
        <f t="shared" si="14"/>
        <v>18881.64</v>
      </c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  <c r="BA260" s="77"/>
      <c r="BB260" s="77"/>
      <c r="BC260" s="77"/>
      <c r="BD260" s="77"/>
      <c r="BE260" s="77"/>
      <c r="BF260" s="77"/>
      <c r="BG260" s="77"/>
      <c r="BH260" s="77"/>
      <c r="BI260" s="77"/>
      <c r="BJ260" s="77"/>
      <c r="BK260" s="77"/>
      <c r="BL260" s="77"/>
      <c r="BM260" s="77"/>
      <c r="BN260" s="77"/>
      <c r="BO260" s="77"/>
      <c r="BP260" s="77"/>
      <c r="BQ260" s="77"/>
      <c r="BR260" s="77"/>
      <c r="BS260" s="77"/>
      <c r="BT260" s="77"/>
      <c r="BU260" s="77"/>
      <c r="BV260" s="77"/>
      <c r="BW260" s="77"/>
      <c r="BX260" s="77"/>
      <c r="BY260" s="77"/>
      <c r="BZ260" s="77"/>
      <c r="CA260" s="77"/>
      <c r="CB260" s="77"/>
      <c r="CC260" s="77"/>
      <c r="CD260" s="77"/>
      <c r="CE260" s="77"/>
      <c r="CF260" s="77"/>
      <c r="CG260" s="77"/>
      <c r="CH260" s="77"/>
      <c r="CI260" s="77"/>
      <c r="CJ260" s="77"/>
      <c r="CK260" s="77"/>
      <c r="CL260" s="77"/>
      <c r="CM260" s="77"/>
      <c r="CN260" s="77"/>
      <c r="CO260" s="77"/>
      <c r="CP260" s="77"/>
      <c r="CQ260" s="77"/>
      <c r="CR260" s="77"/>
      <c r="CS260" s="77"/>
      <c r="CT260" s="77"/>
      <c r="CU260" s="77"/>
      <c r="CV260" s="77"/>
      <c r="CW260" s="77"/>
      <c r="CX260" s="77"/>
      <c r="CY260" s="77"/>
      <c r="CZ260" s="77"/>
      <c r="DA260" s="77"/>
      <c r="DB260" s="77"/>
      <c r="DC260" s="77"/>
      <c r="DD260" s="77"/>
      <c r="DE260" s="77"/>
      <c r="DF260" s="77"/>
      <c r="DG260" s="77"/>
      <c r="DH260" s="77"/>
      <c r="DI260" s="77"/>
      <c r="DJ260" s="77"/>
      <c r="DK260" s="77"/>
      <c r="DL260" s="77"/>
      <c r="DM260" s="77"/>
      <c r="DN260" s="77"/>
      <c r="DO260" s="77"/>
      <c r="DP260" s="77"/>
      <c r="DQ260" s="77"/>
      <c r="DR260" s="77"/>
      <c r="DS260" s="77"/>
      <c r="DT260" s="77"/>
      <c r="DU260" s="77"/>
      <c r="DV260" s="77"/>
      <c r="DW260" s="77"/>
      <c r="DX260" s="77"/>
      <c r="DY260" s="77"/>
      <c r="DZ260" s="77"/>
      <c r="EA260" s="77"/>
      <c r="EB260" s="77"/>
      <c r="EC260" s="77"/>
      <c r="ED260" s="77"/>
      <c r="EE260" s="77"/>
      <c r="EF260" s="77"/>
      <c r="EG260" s="77"/>
      <c r="EH260" s="77"/>
      <c r="EI260" s="77"/>
      <c r="EJ260" s="77"/>
      <c r="EK260" s="77"/>
      <c r="EL260" s="77"/>
      <c r="EM260" s="77"/>
      <c r="EN260" s="77"/>
      <c r="EO260" s="77"/>
      <c r="EP260" s="77"/>
      <c r="EQ260" s="77"/>
      <c r="ER260" s="77"/>
      <c r="ES260" s="77"/>
      <c r="ET260" s="77"/>
      <c r="EU260" s="77"/>
      <c r="EV260" s="77"/>
      <c r="EW260" s="77"/>
      <c r="EX260" s="77"/>
      <c r="EY260" s="77"/>
      <c r="EZ260" s="77"/>
      <c r="FA260" s="77"/>
      <c r="FB260" s="77"/>
      <c r="FC260" s="77"/>
      <c r="FD260" s="77"/>
      <c r="FE260" s="77"/>
      <c r="FF260" s="77"/>
      <c r="FG260" s="77"/>
      <c r="FH260" s="77"/>
      <c r="FI260" s="77"/>
      <c r="FJ260" s="77"/>
      <c r="FK260" s="77"/>
    </row>
    <row r="261" spans="1:167" s="78" customFormat="1" x14ac:dyDescent="0.2">
      <c r="A261" s="97" t="s">
        <v>2033</v>
      </c>
      <c r="B261" s="97" t="s">
        <v>681</v>
      </c>
      <c r="C261" s="98" t="s">
        <v>1293</v>
      </c>
      <c r="D261" s="99" t="s">
        <v>17</v>
      </c>
      <c r="E261" s="99">
        <v>20</v>
      </c>
      <c r="F261" s="99">
        <v>0.3</v>
      </c>
      <c r="G261" s="100"/>
      <c r="H261" s="101"/>
      <c r="I261" s="123">
        <v>563.82000000000005</v>
      </c>
      <c r="J261" s="102">
        <f t="shared" si="12"/>
        <v>11276.4</v>
      </c>
      <c r="K261" s="101">
        <f>BDI!$G$17</f>
        <v>0.11260000000000001</v>
      </c>
      <c r="L261" s="101"/>
      <c r="M261" s="101"/>
      <c r="N261" s="104">
        <f t="shared" si="13"/>
        <v>627.30999999999995</v>
      </c>
      <c r="O261" s="103">
        <f t="shared" si="14"/>
        <v>3763.86</v>
      </c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  <c r="BF261" s="77"/>
      <c r="BG261" s="77"/>
      <c r="BH261" s="77"/>
      <c r="BI261" s="77"/>
      <c r="BJ261" s="77"/>
      <c r="BK261" s="77"/>
      <c r="BL261" s="77"/>
      <c r="BM261" s="77"/>
      <c r="BN261" s="77"/>
      <c r="BO261" s="77"/>
      <c r="BP261" s="77"/>
      <c r="BQ261" s="77"/>
      <c r="BR261" s="77"/>
      <c r="BS261" s="77"/>
      <c r="BT261" s="77"/>
      <c r="BU261" s="77"/>
      <c r="BV261" s="77"/>
      <c r="BW261" s="77"/>
      <c r="BX261" s="77"/>
      <c r="BY261" s="77"/>
      <c r="BZ261" s="77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7"/>
      <c r="CO261" s="77"/>
      <c r="CP261" s="77"/>
      <c r="CQ261" s="77"/>
      <c r="CR261" s="77"/>
      <c r="CS261" s="77"/>
      <c r="CT261" s="77"/>
      <c r="CU261" s="77"/>
      <c r="CV261" s="77"/>
      <c r="CW261" s="77"/>
      <c r="CX261" s="77"/>
      <c r="CY261" s="77"/>
      <c r="CZ261" s="77"/>
      <c r="DA261" s="77"/>
      <c r="DB261" s="77"/>
      <c r="DC261" s="77"/>
      <c r="DD261" s="77"/>
      <c r="DE261" s="77"/>
      <c r="DF261" s="77"/>
      <c r="DG261" s="77"/>
      <c r="DH261" s="77"/>
      <c r="DI261" s="77"/>
      <c r="DJ261" s="77"/>
      <c r="DK261" s="77"/>
      <c r="DL261" s="77"/>
      <c r="DM261" s="77"/>
      <c r="DN261" s="77"/>
      <c r="DO261" s="77"/>
      <c r="DP261" s="77"/>
      <c r="DQ261" s="77"/>
      <c r="DR261" s="77"/>
      <c r="DS261" s="77"/>
      <c r="DT261" s="77"/>
      <c r="DU261" s="77"/>
      <c r="DV261" s="77"/>
      <c r="DW261" s="77"/>
      <c r="DX261" s="77"/>
      <c r="DY261" s="77"/>
      <c r="DZ261" s="77"/>
      <c r="EA261" s="77"/>
      <c r="EB261" s="77"/>
      <c r="EC261" s="77"/>
      <c r="ED261" s="77"/>
      <c r="EE261" s="77"/>
      <c r="EF261" s="77"/>
      <c r="EG261" s="77"/>
      <c r="EH261" s="77"/>
      <c r="EI261" s="77"/>
      <c r="EJ261" s="77"/>
      <c r="EK261" s="77"/>
      <c r="EL261" s="77"/>
      <c r="EM261" s="77"/>
      <c r="EN261" s="77"/>
      <c r="EO261" s="77"/>
      <c r="EP261" s="77"/>
      <c r="EQ261" s="77"/>
      <c r="ER261" s="77"/>
      <c r="ES261" s="77"/>
      <c r="ET261" s="77"/>
      <c r="EU261" s="77"/>
      <c r="EV261" s="77"/>
      <c r="EW261" s="77"/>
      <c r="EX261" s="77"/>
      <c r="EY261" s="77"/>
      <c r="EZ261" s="77"/>
      <c r="FA261" s="77"/>
      <c r="FB261" s="77"/>
      <c r="FC261" s="77"/>
      <c r="FD261" s="77"/>
      <c r="FE261" s="77"/>
      <c r="FF261" s="77"/>
      <c r="FG261" s="77"/>
      <c r="FH261" s="77"/>
      <c r="FI261" s="77"/>
      <c r="FJ261" s="77"/>
      <c r="FK261" s="77"/>
    </row>
    <row r="262" spans="1:167" s="78" customFormat="1" x14ac:dyDescent="0.2">
      <c r="A262" s="97" t="s">
        <v>2034</v>
      </c>
      <c r="B262" s="97" t="s">
        <v>682</v>
      </c>
      <c r="C262" s="98" t="s">
        <v>1294</v>
      </c>
      <c r="D262" s="99" t="s">
        <v>17</v>
      </c>
      <c r="E262" s="99">
        <v>140</v>
      </c>
      <c r="F262" s="99">
        <v>0.3</v>
      </c>
      <c r="G262" s="100"/>
      <c r="H262" s="101"/>
      <c r="I262" s="123">
        <v>154.49</v>
      </c>
      <c r="J262" s="102">
        <f t="shared" si="12"/>
        <v>21628.6</v>
      </c>
      <c r="K262" s="101">
        <f>BDI!$G$17</f>
        <v>0.11260000000000001</v>
      </c>
      <c r="L262" s="101"/>
      <c r="M262" s="101"/>
      <c r="N262" s="104">
        <f t="shared" si="13"/>
        <v>171.89</v>
      </c>
      <c r="O262" s="103">
        <f t="shared" si="14"/>
        <v>7219.38</v>
      </c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77"/>
      <c r="BD262" s="77"/>
      <c r="BE262" s="77"/>
      <c r="BF262" s="77"/>
      <c r="BG262" s="77"/>
      <c r="BH262" s="77"/>
      <c r="BI262" s="77"/>
      <c r="BJ262" s="77"/>
      <c r="BK262" s="77"/>
      <c r="BL262" s="77"/>
      <c r="BM262" s="77"/>
      <c r="BN262" s="77"/>
      <c r="BO262" s="77"/>
      <c r="BP262" s="77"/>
      <c r="BQ262" s="77"/>
      <c r="BR262" s="77"/>
      <c r="BS262" s="77"/>
      <c r="BT262" s="77"/>
      <c r="BU262" s="77"/>
      <c r="BV262" s="77"/>
      <c r="BW262" s="77"/>
      <c r="BX262" s="77"/>
      <c r="BY262" s="77"/>
      <c r="BZ262" s="77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7"/>
      <c r="CO262" s="77"/>
      <c r="CP262" s="77"/>
      <c r="CQ262" s="77"/>
      <c r="CR262" s="77"/>
      <c r="CS262" s="77"/>
      <c r="CT262" s="77"/>
      <c r="CU262" s="77"/>
      <c r="CV262" s="77"/>
      <c r="CW262" s="77"/>
      <c r="CX262" s="77"/>
      <c r="CY262" s="77"/>
      <c r="CZ262" s="77"/>
      <c r="DA262" s="77"/>
      <c r="DB262" s="77"/>
      <c r="DC262" s="77"/>
      <c r="DD262" s="77"/>
      <c r="DE262" s="77"/>
      <c r="DF262" s="77"/>
      <c r="DG262" s="77"/>
      <c r="DH262" s="77"/>
      <c r="DI262" s="77"/>
      <c r="DJ262" s="77"/>
      <c r="DK262" s="77"/>
      <c r="DL262" s="77"/>
      <c r="DM262" s="77"/>
      <c r="DN262" s="77"/>
      <c r="DO262" s="77"/>
      <c r="DP262" s="77"/>
      <c r="DQ262" s="77"/>
      <c r="DR262" s="77"/>
      <c r="DS262" s="77"/>
      <c r="DT262" s="77"/>
      <c r="DU262" s="77"/>
      <c r="DV262" s="77"/>
      <c r="DW262" s="77"/>
      <c r="DX262" s="77"/>
      <c r="DY262" s="77"/>
      <c r="DZ262" s="77"/>
      <c r="EA262" s="77"/>
      <c r="EB262" s="77"/>
      <c r="EC262" s="77"/>
      <c r="ED262" s="77"/>
      <c r="EE262" s="77"/>
      <c r="EF262" s="77"/>
      <c r="EG262" s="77"/>
      <c r="EH262" s="77"/>
      <c r="EI262" s="77"/>
      <c r="EJ262" s="77"/>
      <c r="EK262" s="77"/>
      <c r="EL262" s="77"/>
      <c r="EM262" s="77"/>
      <c r="EN262" s="77"/>
      <c r="EO262" s="77"/>
      <c r="EP262" s="77"/>
      <c r="EQ262" s="77"/>
      <c r="ER262" s="77"/>
      <c r="ES262" s="77"/>
      <c r="ET262" s="77"/>
      <c r="EU262" s="77"/>
      <c r="EV262" s="77"/>
      <c r="EW262" s="77"/>
      <c r="EX262" s="77"/>
      <c r="EY262" s="77"/>
      <c r="EZ262" s="77"/>
      <c r="FA262" s="77"/>
      <c r="FB262" s="77"/>
      <c r="FC262" s="77"/>
      <c r="FD262" s="77"/>
      <c r="FE262" s="77"/>
      <c r="FF262" s="77"/>
      <c r="FG262" s="77"/>
      <c r="FH262" s="77"/>
      <c r="FI262" s="77"/>
      <c r="FJ262" s="77"/>
      <c r="FK262" s="77"/>
    </row>
    <row r="263" spans="1:167" s="78" customFormat="1" x14ac:dyDescent="0.2">
      <c r="A263" s="97" t="s">
        <v>2035</v>
      </c>
      <c r="B263" s="97" t="s">
        <v>683</v>
      </c>
      <c r="C263" s="98" t="s">
        <v>1295</v>
      </c>
      <c r="D263" s="99" t="s">
        <v>17</v>
      </c>
      <c r="E263" s="99">
        <v>5</v>
      </c>
      <c r="F263" s="99">
        <v>0.3</v>
      </c>
      <c r="G263" s="100"/>
      <c r="H263" s="101"/>
      <c r="I263" s="123">
        <v>567.39</v>
      </c>
      <c r="J263" s="102">
        <f t="shared" si="12"/>
        <v>2836.95</v>
      </c>
      <c r="K263" s="101">
        <f>BDI!$G$17</f>
        <v>0.11260000000000001</v>
      </c>
      <c r="L263" s="101"/>
      <c r="M263" s="101"/>
      <c r="N263" s="104">
        <f t="shared" si="13"/>
        <v>631.28</v>
      </c>
      <c r="O263" s="103">
        <f t="shared" si="14"/>
        <v>946.92</v>
      </c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77"/>
      <c r="BD263" s="77"/>
      <c r="BE263" s="77"/>
      <c r="BF263" s="77"/>
      <c r="BG263" s="77"/>
      <c r="BH263" s="77"/>
      <c r="BI263" s="77"/>
      <c r="BJ263" s="77"/>
      <c r="BK263" s="77"/>
      <c r="BL263" s="77"/>
      <c r="BM263" s="77"/>
      <c r="BN263" s="77"/>
      <c r="BO263" s="77"/>
      <c r="BP263" s="77"/>
      <c r="BQ263" s="77"/>
      <c r="BR263" s="77"/>
      <c r="BS263" s="77"/>
      <c r="BT263" s="77"/>
      <c r="BU263" s="77"/>
      <c r="BV263" s="77"/>
      <c r="BW263" s="77"/>
      <c r="BX263" s="77"/>
      <c r="BY263" s="77"/>
      <c r="BZ263" s="77"/>
      <c r="CA263" s="77"/>
      <c r="CB263" s="77"/>
      <c r="CC263" s="77"/>
      <c r="CD263" s="77"/>
      <c r="CE263" s="77"/>
      <c r="CF263" s="77"/>
      <c r="CG263" s="77"/>
      <c r="CH263" s="77"/>
      <c r="CI263" s="77"/>
      <c r="CJ263" s="77"/>
      <c r="CK263" s="77"/>
      <c r="CL263" s="77"/>
      <c r="CM263" s="77"/>
      <c r="CN263" s="77"/>
      <c r="CO263" s="77"/>
      <c r="CP263" s="77"/>
      <c r="CQ263" s="77"/>
      <c r="CR263" s="77"/>
      <c r="CS263" s="77"/>
      <c r="CT263" s="77"/>
      <c r="CU263" s="77"/>
      <c r="CV263" s="77"/>
      <c r="CW263" s="77"/>
      <c r="CX263" s="77"/>
      <c r="CY263" s="77"/>
      <c r="CZ263" s="77"/>
      <c r="DA263" s="77"/>
      <c r="DB263" s="77"/>
      <c r="DC263" s="77"/>
      <c r="DD263" s="77"/>
      <c r="DE263" s="77"/>
      <c r="DF263" s="77"/>
      <c r="DG263" s="77"/>
      <c r="DH263" s="77"/>
      <c r="DI263" s="77"/>
      <c r="DJ263" s="77"/>
      <c r="DK263" s="77"/>
      <c r="DL263" s="77"/>
      <c r="DM263" s="77"/>
      <c r="DN263" s="77"/>
      <c r="DO263" s="77"/>
      <c r="DP263" s="77"/>
      <c r="DQ263" s="77"/>
      <c r="DR263" s="77"/>
      <c r="DS263" s="77"/>
      <c r="DT263" s="77"/>
      <c r="DU263" s="77"/>
      <c r="DV263" s="77"/>
      <c r="DW263" s="77"/>
      <c r="DX263" s="77"/>
      <c r="DY263" s="77"/>
      <c r="DZ263" s="77"/>
      <c r="EA263" s="77"/>
      <c r="EB263" s="77"/>
      <c r="EC263" s="77"/>
      <c r="ED263" s="77"/>
      <c r="EE263" s="77"/>
      <c r="EF263" s="77"/>
      <c r="EG263" s="77"/>
      <c r="EH263" s="77"/>
      <c r="EI263" s="77"/>
      <c r="EJ263" s="77"/>
      <c r="EK263" s="77"/>
      <c r="EL263" s="77"/>
      <c r="EM263" s="77"/>
      <c r="EN263" s="77"/>
      <c r="EO263" s="77"/>
      <c r="EP263" s="77"/>
      <c r="EQ263" s="77"/>
      <c r="ER263" s="77"/>
      <c r="ES263" s="77"/>
      <c r="ET263" s="77"/>
      <c r="EU263" s="77"/>
      <c r="EV263" s="77"/>
      <c r="EW263" s="77"/>
      <c r="EX263" s="77"/>
      <c r="EY263" s="77"/>
      <c r="EZ263" s="77"/>
      <c r="FA263" s="77"/>
      <c r="FB263" s="77"/>
      <c r="FC263" s="77"/>
      <c r="FD263" s="77"/>
      <c r="FE263" s="77"/>
      <c r="FF263" s="77"/>
      <c r="FG263" s="77"/>
      <c r="FH263" s="77"/>
      <c r="FI263" s="77"/>
      <c r="FJ263" s="77"/>
      <c r="FK263" s="77"/>
    </row>
    <row r="264" spans="1:167" s="78" customFormat="1" x14ac:dyDescent="0.2">
      <c r="A264" s="97" t="s">
        <v>2036</v>
      </c>
      <c r="B264" s="97" t="s">
        <v>684</v>
      </c>
      <c r="C264" s="98" t="s">
        <v>1296</v>
      </c>
      <c r="D264" s="99" t="s">
        <v>17</v>
      </c>
      <c r="E264" s="99">
        <v>5</v>
      </c>
      <c r="F264" s="99">
        <v>0.3</v>
      </c>
      <c r="G264" s="100"/>
      <c r="H264" s="101"/>
      <c r="I264" s="123">
        <v>663.85</v>
      </c>
      <c r="J264" s="102">
        <f t="shared" si="12"/>
        <v>3319.25</v>
      </c>
      <c r="K264" s="101">
        <f>BDI!$G$17</f>
        <v>0.11260000000000001</v>
      </c>
      <c r="L264" s="101"/>
      <c r="M264" s="101"/>
      <c r="N264" s="104">
        <f t="shared" si="13"/>
        <v>738.6</v>
      </c>
      <c r="O264" s="103">
        <f t="shared" si="14"/>
        <v>1107.9000000000001</v>
      </c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77"/>
      <c r="BD264" s="77"/>
      <c r="BE264" s="77"/>
      <c r="BF264" s="77"/>
      <c r="BG264" s="77"/>
      <c r="BH264" s="77"/>
      <c r="BI264" s="77"/>
      <c r="BJ264" s="77"/>
      <c r="BK264" s="77"/>
      <c r="BL264" s="77"/>
      <c r="BM264" s="77"/>
      <c r="BN264" s="77"/>
      <c r="BO264" s="77"/>
      <c r="BP264" s="77"/>
      <c r="BQ264" s="77"/>
      <c r="BR264" s="77"/>
      <c r="BS264" s="77"/>
      <c r="BT264" s="77"/>
      <c r="BU264" s="77"/>
      <c r="BV264" s="77"/>
      <c r="BW264" s="77"/>
      <c r="BX264" s="77"/>
      <c r="BY264" s="77"/>
      <c r="BZ264" s="77"/>
      <c r="CA264" s="77"/>
      <c r="CB264" s="77"/>
      <c r="CC264" s="77"/>
      <c r="CD264" s="77"/>
      <c r="CE264" s="77"/>
      <c r="CF264" s="77"/>
      <c r="CG264" s="77"/>
      <c r="CH264" s="77"/>
      <c r="CI264" s="77"/>
      <c r="CJ264" s="77"/>
      <c r="CK264" s="77"/>
      <c r="CL264" s="77"/>
      <c r="CM264" s="77"/>
      <c r="CN264" s="77"/>
      <c r="CO264" s="77"/>
      <c r="CP264" s="77"/>
      <c r="CQ264" s="77"/>
      <c r="CR264" s="77"/>
      <c r="CS264" s="77"/>
      <c r="CT264" s="77"/>
      <c r="CU264" s="77"/>
      <c r="CV264" s="77"/>
      <c r="CW264" s="77"/>
      <c r="CX264" s="77"/>
      <c r="CY264" s="77"/>
      <c r="CZ264" s="77"/>
      <c r="DA264" s="77"/>
      <c r="DB264" s="77"/>
      <c r="DC264" s="77"/>
      <c r="DD264" s="77"/>
      <c r="DE264" s="77"/>
      <c r="DF264" s="77"/>
      <c r="DG264" s="77"/>
      <c r="DH264" s="77"/>
      <c r="DI264" s="77"/>
      <c r="DJ264" s="77"/>
      <c r="DK264" s="77"/>
      <c r="DL264" s="77"/>
      <c r="DM264" s="77"/>
      <c r="DN264" s="77"/>
      <c r="DO264" s="77"/>
      <c r="DP264" s="77"/>
      <c r="DQ264" s="77"/>
      <c r="DR264" s="77"/>
      <c r="DS264" s="77"/>
      <c r="DT264" s="77"/>
      <c r="DU264" s="77"/>
      <c r="DV264" s="77"/>
      <c r="DW264" s="77"/>
      <c r="DX264" s="77"/>
      <c r="DY264" s="77"/>
      <c r="DZ264" s="77"/>
      <c r="EA264" s="77"/>
      <c r="EB264" s="77"/>
      <c r="EC264" s="77"/>
      <c r="ED264" s="77"/>
      <c r="EE264" s="77"/>
      <c r="EF264" s="77"/>
      <c r="EG264" s="77"/>
      <c r="EH264" s="77"/>
      <c r="EI264" s="77"/>
      <c r="EJ264" s="77"/>
      <c r="EK264" s="77"/>
      <c r="EL264" s="77"/>
      <c r="EM264" s="77"/>
      <c r="EN264" s="77"/>
      <c r="EO264" s="77"/>
      <c r="EP264" s="77"/>
      <c r="EQ264" s="77"/>
      <c r="ER264" s="77"/>
      <c r="ES264" s="77"/>
      <c r="ET264" s="77"/>
      <c r="EU264" s="77"/>
      <c r="EV264" s="77"/>
      <c r="EW264" s="77"/>
      <c r="EX264" s="77"/>
      <c r="EY264" s="77"/>
      <c r="EZ264" s="77"/>
      <c r="FA264" s="77"/>
      <c r="FB264" s="77"/>
      <c r="FC264" s="77"/>
      <c r="FD264" s="77"/>
      <c r="FE264" s="77"/>
      <c r="FF264" s="77"/>
      <c r="FG264" s="77"/>
      <c r="FH264" s="77"/>
      <c r="FI264" s="77"/>
      <c r="FJ264" s="77"/>
      <c r="FK264" s="77"/>
    </row>
    <row r="265" spans="1:167" s="78" customFormat="1" x14ac:dyDescent="0.2">
      <c r="A265" s="97" t="s">
        <v>2037</v>
      </c>
      <c r="B265" s="97" t="s">
        <v>685</v>
      </c>
      <c r="C265" s="98" t="s">
        <v>1297</v>
      </c>
      <c r="D265" s="99" t="s">
        <v>17</v>
      </c>
      <c r="E265" s="99">
        <v>15</v>
      </c>
      <c r="F265" s="99">
        <v>0.3</v>
      </c>
      <c r="G265" s="100"/>
      <c r="H265" s="101"/>
      <c r="I265" s="123">
        <v>792.53</v>
      </c>
      <c r="J265" s="102">
        <f t="shared" si="12"/>
        <v>11887.95</v>
      </c>
      <c r="K265" s="101">
        <f>BDI!$G$17</f>
        <v>0.11260000000000001</v>
      </c>
      <c r="L265" s="101"/>
      <c r="M265" s="101"/>
      <c r="N265" s="104">
        <f t="shared" si="13"/>
        <v>881.77</v>
      </c>
      <c r="O265" s="103">
        <f t="shared" si="14"/>
        <v>3967.97</v>
      </c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  <c r="AY265" s="77"/>
      <c r="AZ265" s="77"/>
      <c r="BA265" s="77"/>
      <c r="BB265" s="77"/>
      <c r="BC265" s="77"/>
      <c r="BD265" s="77"/>
      <c r="BE265" s="77"/>
      <c r="BF265" s="77"/>
      <c r="BG265" s="77"/>
      <c r="BH265" s="77"/>
      <c r="BI265" s="77"/>
      <c r="BJ265" s="77"/>
      <c r="BK265" s="77"/>
      <c r="BL265" s="77"/>
      <c r="BM265" s="77"/>
      <c r="BN265" s="77"/>
      <c r="BO265" s="77"/>
      <c r="BP265" s="77"/>
      <c r="BQ265" s="77"/>
      <c r="BR265" s="77"/>
      <c r="BS265" s="77"/>
      <c r="BT265" s="77"/>
      <c r="BU265" s="77"/>
      <c r="BV265" s="77"/>
      <c r="BW265" s="77"/>
      <c r="BX265" s="77"/>
      <c r="BY265" s="77"/>
      <c r="BZ265" s="77"/>
      <c r="CA265" s="77"/>
      <c r="CB265" s="77"/>
      <c r="CC265" s="77"/>
      <c r="CD265" s="77"/>
      <c r="CE265" s="77"/>
      <c r="CF265" s="77"/>
      <c r="CG265" s="77"/>
      <c r="CH265" s="77"/>
      <c r="CI265" s="77"/>
      <c r="CJ265" s="77"/>
      <c r="CK265" s="77"/>
      <c r="CL265" s="77"/>
      <c r="CM265" s="77"/>
      <c r="CN265" s="77"/>
      <c r="CO265" s="77"/>
      <c r="CP265" s="77"/>
      <c r="CQ265" s="77"/>
      <c r="CR265" s="77"/>
      <c r="CS265" s="77"/>
      <c r="CT265" s="77"/>
      <c r="CU265" s="77"/>
      <c r="CV265" s="77"/>
      <c r="CW265" s="77"/>
      <c r="CX265" s="77"/>
      <c r="CY265" s="77"/>
      <c r="CZ265" s="77"/>
      <c r="DA265" s="77"/>
      <c r="DB265" s="77"/>
      <c r="DC265" s="77"/>
      <c r="DD265" s="77"/>
      <c r="DE265" s="77"/>
      <c r="DF265" s="77"/>
      <c r="DG265" s="77"/>
      <c r="DH265" s="77"/>
      <c r="DI265" s="77"/>
      <c r="DJ265" s="77"/>
      <c r="DK265" s="77"/>
      <c r="DL265" s="77"/>
      <c r="DM265" s="77"/>
      <c r="DN265" s="77"/>
      <c r="DO265" s="77"/>
      <c r="DP265" s="77"/>
      <c r="DQ265" s="77"/>
      <c r="DR265" s="77"/>
      <c r="DS265" s="77"/>
      <c r="DT265" s="77"/>
      <c r="DU265" s="77"/>
      <c r="DV265" s="77"/>
      <c r="DW265" s="77"/>
      <c r="DX265" s="77"/>
      <c r="DY265" s="77"/>
      <c r="DZ265" s="77"/>
      <c r="EA265" s="77"/>
      <c r="EB265" s="77"/>
      <c r="EC265" s="77"/>
      <c r="ED265" s="77"/>
      <c r="EE265" s="77"/>
      <c r="EF265" s="77"/>
      <c r="EG265" s="77"/>
      <c r="EH265" s="77"/>
      <c r="EI265" s="77"/>
      <c r="EJ265" s="77"/>
      <c r="EK265" s="77"/>
      <c r="EL265" s="77"/>
      <c r="EM265" s="77"/>
      <c r="EN265" s="77"/>
      <c r="EO265" s="77"/>
      <c r="EP265" s="77"/>
      <c r="EQ265" s="77"/>
      <c r="ER265" s="77"/>
      <c r="ES265" s="77"/>
      <c r="ET265" s="77"/>
      <c r="EU265" s="77"/>
      <c r="EV265" s="77"/>
      <c r="EW265" s="77"/>
      <c r="EX265" s="77"/>
      <c r="EY265" s="77"/>
      <c r="EZ265" s="77"/>
      <c r="FA265" s="77"/>
      <c r="FB265" s="77"/>
      <c r="FC265" s="77"/>
      <c r="FD265" s="77"/>
      <c r="FE265" s="77"/>
      <c r="FF265" s="77"/>
      <c r="FG265" s="77"/>
      <c r="FH265" s="77"/>
      <c r="FI265" s="77"/>
      <c r="FJ265" s="77"/>
      <c r="FK265" s="77"/>
    </row>
    <row r="266" spans="1:167" s="78" customFormat="1" x14ac:dyDescent="0.2">
      <c r="A266" s="97" t="s">
        <v>2038</v>
      </c>
      <c r="B266" s="97" t="s">
        <v>686</v>
      </c>
      <c r="C266" s="98" t="s">
        <v>1298</v>
      </c>
      <c r="D266" s="99" t="s">
        <v>17</v>
      </c>
      <c r="E266" s="99">
        <v>15</v>
      </c>
      <c r="F266" s="99">
        <v>0.3</v>
      </c>
      <c r="G266" s="100"/>
      <c r="H266" s="101"/>
      <c r="I266" s="123">
        <v>1199.9100000000001</v>
      </c>
      <c r="J266" s="102">
        <f t="shared" si="12"/>
        <v>17998.650000000001</v>
      </c>
      <c r="K266" s="101">
        <f>BDI!$G$17</f>
        <v>0.11260000000000001</v>
      </c>
      <c r="L266" s="101"/>
      <c r="M266" s="101"/>
      <c r="N266" s="104">
        <f t="shared" si="13"/>
        <v>1335.02</v>
      </c>
      <c r="O266" s="103">
        <f t="shared" si="14"/>
        <v>6007.59</v>
      </c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77"/>
      <c r="BD266" s="77"/>
      <c r="BE266" s="77"/>
      <c r="BF266" s="77"/>
      <c r="BG266" s="77"/>
      <c r="BH266" s="77"/>
      <c r="BI266" s="77"/>
      <c r="BJ266" s="77"/>
      <c r="BK266" s="77"/>
      <c r="BL266" s="77"/>
      <c r="BM266" s="77"/>
      <c r="BN266" s="77"/>
      <c r="BO266" s="77"/>
      <c r="BP266" s="77"/>
      <c r="BQ266" s="77"/>
      <c r="BR266" s="77"/>
      <c r="BS266" s="77"/>
      <c r="BT266" s="77"/>
      <c r="BU266" s="77"/>
      <c r="BV266" s="77"/>
      <c r="BW266" s="77"/>
      <c r="BX266" s="77"/>
      <c r="BY266" s="77"/>
      <c r="BZ266" s="77"/>
      <c r="CA266" s="77"/>
      <c r="CB266" s="77"/>
      <c r="CC266" s="77"/>
      <c r="CD266" s="77"/>
      <c r="CE266" s="77"/>
      <c r="CF266" s="77"/>
      <c r="CG266" s="77"/>
      <c r="CH266" s="77"/>
      <c r="CI266" s="77"/>
      <c r="CJ266" s="77"/>
      <c r="CK266" s="77"/>
      <c r="CL266" s="77"/>
      <c r="CM266" s="77"/>
      <c r="CN266" s="77"/>
      <c r="CO266" s="77"/>
      <c r="CP266" s="77"/>
      <c r="CQ266" s="77"/>
      <c r="CR266" s="77"/>
      <c r="CS266" s="77"/>
      <c r="CT266" s="77"/>
      <c r="CU266" s="77"/>
      <c r="CV266" s="77"/>
      <c r="CW266" s="77"/>
      <c r="CX266" s="77"/>
      <c r="CY266" s="77"/>
      <c r="CZ266" s="77"/>
      <c r="DA266" s="77"/>
      <c r="DB266" s="77"/>
      <c r="DC266" s="77"/>
      <c r="DD266" s="77"/>
      <c r="DE266" s="77"/>
      <c r="DF266" s="77"/>
      <c r="DG266" s="77"/>
      <c r="DH266" s="77"/>
      <c r="DI266" s="77"/>
      <c r="DJ266" s="77"/>
      <c r="DK266" s="77"/>
      <c r="DL266" s="77"/>
      <c r="DM266" s="77"/>
      <c r="DN266" s="77"/>
      <c r="DO266" s="77"/>
      <c r="DP266" s="77"/>
      <c r="DQ266" s="77"/>
      <c r="DR266" s="77"/>
      <c r="DS266" s="77"/>
      <c r="DT266" s="77"/>
      <c r="DU266" s="77"/>
      <c r="DV266" s="77"/>
      <c r="DW266" s="77"/>
      <c r="DX266" s="77"/>
      <c r="DY266" s="77"/>
      <c r="DZ266" s="77"/>
      <c r="EA266" s="77"/>
      <c r="EB266" s="77"/>
      <c r="EC266" s="77"/>
      <c r="ED266" s="77"/>
      <c r="EE266" s="77"/>
      <c r="EF266" s="77"/>
      <c r="EG266" s="77"/>
      <c r="EH266" s="77"/>
      <c r="EI266" s="77"/>
      <c r="EJ266" s="77"/>
      <c r="EK266" s="77"/>
      <c r="EL266" s="77"/>
      <c r="EM266" s="77"/>
      <c r="EN266" s="77"/>
      <c r="EO266" s="77"/>
      <c r="EP266" s="77"/>
      <c r="EQ266" s="77"/>
      <c r="ER266" s="77"/>
      <c r="ES266" s="77"/>
      <c r="ET266" s="77"/>
      <c r="EU266" s="77"/>
      <c r="EV266" s="77"/>
      <c r="EW266" s="77"/>
      <c r="EX266" s="77"/>
      <c r="EY266" s="77"/>
      <c r="EZ266" s="77"/>
      <c r="FA266" s="77"/>
      <c r="FB266" s="77"/>
      <c r="FC266" s="77"/>
      <c r="FD266" s="77"/>
      <c r="FE266" s="77"/>
      <c r="FF266" s="77"/>
      <c r="FG266" s="77"/>
      <c r="FH266" s="77"/>
      <c r="FI266" s="77"/>
      <c r="FJ266" s="77"/>
      <c r="FK266" s="77"/>
    </row>
    <row r="267" spans="1:167" s="78" customFormat="1" x14ac:dyDescent="0.2">
      <c r="A267" s="97" t="s">
        <v>2039</v>
      </c>
      <c r="B267" s="97" t="s">
        <v>687</v>
      </c>
      <c r="C267" s="98" t="s">
        <v>1299</v>
      </c>
      <c r="D267" s="99" t="s">
        <v>17</v>
      </c>
      <c r="E267" s="99">
        <v>40</v>
      </c>
      <c r="F267" s="99">
        <v>0.3</v>
      </c>
      <c r="G267" s="100"/>
      <c r="H267" s="101"/>
      <c r="I267" s="123">
        <v>516.36</v>
      </c>
      <c r="J267" s="102">
        <f t="shared" si="12"/>
        <v>20654.400000000001</v>
      </c>
      <c r="K267" s="101">
        <f>BDI!$G$17</f>
        <v>0.11260000000000001</v>
      </c>
      <c r="L267" s="101"/>
      <c r="M267" s="101"/>
      <c r="N267" s="104">
        <f t="shared" si="13"/>
        <v>574.5</v>
      </c>
      <c r="O267" s="103">
        <f t="shared" si="14"/>
        <v>6894</v>
      </c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7"/>
      <c r="BA267" s="77"/>
      <c r="BB267" s="77"/>
      <c r="BC267" s="77"/>
      <c r="BD267" s="77"/>
      <c r="BE267" s="77"/>
      <c r="BF267" s="77"/>
      <c r="BG267" s="77"/>
      <c r="BH267" s="77"/>
      <c r="BI267" s="77"/>
      <c r="BJ267" s="77"/>
      <c r="BK267" s="77"/>
      <c r="BL267" s="77"/>
      <c r="BM267" s="77"/>
      <c r="BN267" s="77"/>
      <c r="BO267" s="77"/>
      <c r="BP267" s="77"/>
      <c r="BQ267" s="77"/>
      <c r="BR267" s="77"/>
      <c r="BS267" s="77"/>
      <c r="BT267" s="77"/>
      <c r="BU267" s="77"/>
      <c r="BV267" s="77"/>
      <c r="BW267" s="77"/>
      <c r="BX267" s="77"/>
      <c r="BY267" s="77"/>
      <c r="BZ267" s="77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7"/>
      <c r="CO267" s="77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  <c r="DC267" s="77"/>
      <c r="DD267" s="77"/>
      <c r="DE267" s="77"/>
      <c r="DF267" s="77"/>
      <c r="DG267" s="77"/>
      <c r="DH267" s="77"/>
      <c r="DI267" s="77"/>
      <c r="DJ267" s="77"/>
      <c r="DK267" s="77"/>
      <c r="DL267" s="77"/>
      <c r="DM267" s="77"/>
      <c r="DN267" s="77"/>
      <c r="DO267" s="77"/>
      <c r="DP267" s="77"/>
      <c r="DQ267" s="77"/>
      <c r="DR267" s="77"/>
      <c r="DS267" s="77"/>
      <c r="DT267" s="77"/>
      <c r="DU267" s="77"/>
      <c r="DV267" s="77"/>
      <c r="DW267" s="77"/>
      <c r="DX267" s="77"/>
      <c r="DY267" s="77"/>
      <c r="DZ267" s="77"/>
      <c r="EA267" s="77"/>
      <c r="EB267" s="77"/>
      <c r="EC267" s="77"/>
      <c r="ED267" s="77"/>
      <c r="EE267" s="77"/>
      <c r="EF267" s="77"/>
      <c r="EG267" s="77"/>
      <c r="EH267" s="77"/>
      <c r="EI267" s="77"/>
      <c r="EJ267" s="77"/>
      <c r="EK267" s="77"/>
      <c r="EL267" s="77"/>
      <c r="EM267" s="77"/>
      <c r="EN267" s="77"/>
      <c r="EO267" s="77"/>
      <c r="EP267" s="77"/>
      <c r="EQ267" s="77"/>
      <c r="ER267" s="77"/>
      <c r="ES267" s="77"/>
      <c r="ET267" s="77"/>
      <c r="EU267" s="77"/>
      <c r="EV267" s="77"/>
      <c r="EW267" s="77"/>
      <c r="EX267" s="77"/>
      <c r="EY267" s="77"/>
      <c r="EZ267" s="77"/>
      <c r="FA267" s="77"/>
      <c r="FB267" s="77"/>
      <c r="FC267" s="77"/>
      <c r="FD267" s="77"/>
      <c r="FE267" s="77"/>
      <c r="FF267" s="77"/>
      <c r="FG267" s="77"/>
      <c r="FH267" s="77"/>
      <c r="FI267" s="77"/>
      <c r="FJ267" s="77"/>
      <c r="FK267" s="77"/>
    </row>
    <row r="268" spans="1:167" s="78" customFormat="1" x14ac:dyDescent="0.2">
      <c r="A268" s="97" t="s">
        <v>2040</v>
      </c>
      <c r="B268" s="97" t="s">
        <v>688</v>
      </c>
      <c r="C268" s="98" t="s">
        <v>1300</v>
      </c>
      <c r="D268" s="99" t="s">
        <v>17</v>
      </c>
      <c r="E268" s="99">
        <v>15</v>
      </c>
      <c r="F268" s="99">
        <v>0.3</v>
      </c>
      <c r="G268" s="100"/>
      <c r="H268" s="101"/>
      <c r="I268" s="123">
        <v>3089.15</v>
      </c>
      <c r="J268" s="102">
        <f t="shared" si="12"/>
        <v>46337.25</v>
      </c>
      <c r="K268" s="101">
        <f>BDI!$G$17</f>
        <v>0.11260000000000001</v>
      </c>
      <c r="L268" s="101"/>
      <c r="M268" s="101"/>
      <c r="N268" s="104">
        <f t="shared" si="13"/>
        <v>3436.99</v>
      </c>
      <c r="O268" s="103">
        <f t="shared" si="14"/>
        <v>15466.46</v>
      </c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7"/>
      <c r="BA268" s="77"/>
      <c r="BB268" s="77"/>
      <c r="BC268" s="77"/>
      <c r="BD268" s="77"/>
      <c r="BE268" s="77"/>
      <c r="BF268" s="77"/>
      <c r="BG268" s="77"/>
      <c r="BH268" s="77"/>
      <c r="BI268" s="77"/>
      <c r="BJ268" s="77"/>
      <c r="BK268" s="77"/>
      <c r="BL268" s="77"/>
      <c r="BM268" s="77"/>
      <c r="BN268" s="77"/>
      <c r="BO268" s="77"/>
      <c r="BP268" s="77"/>
      <c r="BQ268" s="77"/>
      <c r="BR268" s="77"/>
      <c r="BS268" s="77"/>
      <c r="BT268" s="77"/>
      <c r="BU268" s="77"/>
      <c r="BV268" s="77"/>
      <c r="BW268" s="77"/>
      <c r="BX268" s="77"/>
      <c r="BY268" s="77"/>
      <c r="BZ268" s="77"/>
      <c r="CA268" s="77"/>
      <c r="CB268" s="77"/>
      <c r="CC268" s="77"/>
      <c r="CD268" s="77"/>
      <c r="CE268" s="77"/>
      <c r="CF268" s="77"/>
      <c r="CG268" s="77"/>
      <c r="CH268" s="77"/>
      <c r="CI268" s="77"/>
      <c r="CJ268" s="77"/>
      <c r="CK268" s="77"/>
      <c r="CL268" s="77"/>
      <c r="CM268" s="77"/>
      <c r="CN268" s="77"/>
      <c r="CO268" s="77"/>
      <c r="CP268" s="77"/>
      <c r="CQ268" s="77"/>
      <c r="CR268" s="77"/>
      <c r="CS268" s="77"/>
      <c r="CT268" s="77"/>
      <c r="CU268" s="77"/>
      <c r="CV268" s="77"/>
      <c r="CW268" s="77"/>
      <c r="CX268" s="77"/>
      <c r="CY268" s="77"/>
      <c r="CZ268" s="77"/>
      <c r="DA268" s="77"/>
      <c r="DB268" s="77"/>
      <c r="DC268" s="77"/>
      <c r="DD268" s="77"/>
      <c r="DE268" s="77"/>
      <c r="DF268" s="77"/>
      <c r="DG268" s="77"/>
      <c r="DH268" s="77"/>
      <c r="DI268" s="77"/>
      <c r="DJ268" s="77"/>
      <c r="DK268" s="77"/>
      <c r="DL268" s="77"/>
      <c r="DM268" s="77"/>
      <c r="DN268" s="77"/>
      <c r="DO268" s="77"/>
      <c r="DP268" s="77"/>
      <c r="DQ268" s="77"/>
      <c r="DR268" s="77"/>
      <c r="DS268" s="77"/>
      <c r="DT268" s="77"/>
      <c r="DU268" s="77"/>
      <c r="DV268" s="77"/>
      <c r="DW268" s="77"/>
      <c r="DX268" s="77"/>
      <c r="DY268" s="77"/>
      <c r="DZ268" s="77"/>
      <c r="EA268" s="77"/>
      <c r="EB268" s="77"/>
      <c r="EC268" s="77"/>
      <c r="ED268" s="77"/>
      <c r="EE268" s="77"/>
      <c r="EF268" s="77"/>
      <c r="EG268" s="77"/>
      <c r="EH268" s="77"/>
      <c r="EI268" s="77"/>
      <c r="EJ268" s="77"/>
      <c r="EK268" s="77"/>
      <c r="EL268" s="77"/>
      <c r="EM268" s="77"/>
      <c r="EN268" s="77"/>
      <c r="EO268" s="77"/>
      <c r="EP268" s="77"/>
      <c r="EQ268" s="77"/>
      <c r="ER268" s="77"/>
      <c r="ES268" s="77"/>
      <c r="ET268" s="77"/>
      <c r="EU268" s="77"/>
      <c r="EV268" s="77"/>
      <c r="EW268" s="77"/>
      <c r="EX268" s="77"/>
      <c r="EY268" s="77"/>
      <c r="EZ268" s="77"/>
      <c r="FA268" s="77"/>
      <c r="FB268" s="77"/>
      <c r="FC268" s="77"/>
      <c r="FD268" s="77"/>
      <c r="FE268" s="77"/>
      <c r="FF268" s="77"/>
      <c r="FG268" s="77"/>
      <c r="FH268" s="77"/>
      <c r="FI268" s="77"/>
      <c r="FJ268" s="77"/>
      <c r="FK268" s="77"/>
    </row>
    <row r="269" spans="1:167" s="78" customFormat="1" x14ac:dyDescent="0.2">
      <c r="A269" s="97" t="s">
        <v>2041</v>
      </c>
      <c r="B269" s="97" t="s">
        <v>689</v>
      </c>
      <c r="C269" s="98" t="s">
        <v>1301</v>
      </c>
      <c r="D269" s="99" t="s">
        <v>17</v>
      </c>
      <c r="E269" s="99">
        <v>15</v>
      </c>
      <c r="F269" s="99">
        <v>0.3</v>
      </c>
      <c r="G269" s="100"/>
      <c r="H269" s="101"/>
      <c r="I269" s="123">
        <v>3569.53</v>
      </c>
      <c r="J269" s="102">
        <f t="shared" si="12"/>
        <v>53542.95</v>
      </c>
      <c r="K269" s="101">
        <f>BDI!$G$17</f>
        <v>0.11260000000000001</v>
      </c>
      <c r="L269" s="101"/>
      <c r="M269" s="101"/>
      <c r="N269" s="104">
        <f t="shared" si="13"/>
        <v>3971.46</v>
      </c>
      <c r="O269" s="103">
        <f t="shared" si="14"/>
        <v>17871.57</v>
      </c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7"/>
      <c r="BA269" s="77"/>
      <c r="BB269" s="77"/>
      <c r="BC269" s="77"/>
      <c r="BD269" s="77"/>
      <c r="BE269" s="77"/>
      <c r="BF269" s="77"/>
      <c r="BG269" s="77"/>
      <c r="BH269" s="77"/>
      <c r="BI269" s="77"/>
      <c r="BJ269" s="77"/>
      <c r="BK269" s="77"/>
      <c r="BL269" s="77"/>
      <c r="BM269" s="77"/>
      <c r="BN269" s="77"/>
      <c r="BO269" s="77"/>
      <c r="BP269" s="77"/>
      <c r="BQ269" s="77"/>
      <c r="BR269" s="77"/>
      <c r="BS269" s="77"/>
      <c r="BT269" s="77"/>
      <c r="BU269" s="77"/>
      <c r="BV269" s="77"/>
      <c r="BW269" s="77"/>
      <c r="BX269" s="77"/>
      <c r="BY269" s="77"/>
      <c r="BZ269" s="77"/>
      <c r="CA269" s="77"/>
      <c r="CB269" s="77"/>
      <c r="CC269" s="77"/>
      <c r="CD269" s="77"/>
      <c r="CE269" s="77"/>
      <c r="CF269" s="77"/>
      <c r="CG269" s="77"/>
      <c r="CH269" s="77"/>
      <c r="CI269" s="77"/>
      <c r="CJ269" s="77"/>
      <c r="CK269" s="77"/>
      <c r="CL269" s="77"/>
      <c r="CM269" s="77"/>
      <c r="CN269" s="77"/>
      <c r="CO269" s="77"/>
      <c r="CP269" s="77"/>
      <c r="CQ269" s="77"/>
      <c r="CR269" s="77"/>
      <c r="CS269" s="77"/>
      <c r="CT269" s="77"/>
      <c r="CU269" s="77"/>
      <c r="CV269" s="77"/>
      <c r="CW269" s="77"/>
      <c r="CX269" s="77"/>
      <c r="CY269" s="77"/>
      <c r="CZ269" s="77"/>
      <c r="DA269" s="77"/>
      <c r="DB269" s="77"/>
      <c r="DC269" s="77"/>
      <c r="DD269" s="77"/>
      <c r="DE269" s="77"/>
      <c r="DF269" s="77"/>
      <c r="DG269" s="77"/>
      <c r="DH269" s="77"/>
      <c r="DI269" s="77"/>
      <c r="DJ269" s="77"/>
      <c r="DK269" s="77"/>
      <c r="DL269" s="77"/>
      <c r="DM269" s="77"/>
      <c r="DN269" s="77"/>
      <c r="DO269" s="77"/>
      <c r="DP269" s="77"/>
      <c r="DQ269" s="77"/>
      <c r="DR269" s="77"/>
      <c r="DS269" s="77"/>
      <c r="DT269" s="77"/>
      <c r="DU269" s="77"/>
      <c r="DV269" s="77"/>
      <c r="DW269" s="77"/>
      <c r="DX269" s="77"/>
      <c r="DY269" s="77"/>
      <c r="DZ269" s="77"/>
      <c r="EA269" s="77"/>
      <c r="EB269" s="77"/>
      <c r="EC269" s="77"/>
      <c r="ED269" s="77"/>
      <c r="EE269" s="77"/>
      <c r="EF269" s="77"/>
      <c r="EG269" s="77"/>
      <c r="EH269" s="77"/>
      <c r="EI269" s="77"/>
      <c r="EJ269" s="77"/>
      <c r="EK269" s="77"/>
      <c r="EL269" s="77"/>
      <c r="EM269" s="77"/>
      <c r="EN269" s="77"/>
      <c r="EO269" s="77"/>
      <c r="EP269" s="77"/>
      <c r="EQ269" s="77"/>
      <c r="ER269" s="77"/>
      <c r="ES269" s="77"/>
      <c r="ET269" s="77"/>
      <c r="EU269" s="77"/>
      <c r="EV269" s="77"/>
      <c r="EW269" s="77"/>
      <c r="EX269" s="77"/>
      <c r="EY269" s="77"/>
      <c r="EZ269" s="77"/>
      <c r="FA269" s="77"/>
      <c r="FB269" s="77"/>
      <c r="FC269" s="77"/>
      <c r="FD269" s="77"/>
      <c r="FE269" s="77"/>
      <c r="FF269" s="77"/>
      <c r="FG269" s="77"/>
      <c r="FH269" s="77"/>
      <c r="FI269" s="77"/>
      <c r="FJ269" s="77"/>
      <c r="FK269" s="77"/>
    </row>
    <row r="270" spans="1:167" s="78" customFormat="1" x14ac:dyDescent="0.2">
      <c r="A270" s="97" t="s">
        <v>2042</v>
      </c>
      <c r="B270" s="97" t="s">
        <v>690</v>
      </c>
      <c r="C270" s="98" t="s">
        <v>1302</v>
      </c>
      <c r="D270" s="99" t="s">
        <v>17</v>
      </c>
      <c r="E270" s="99">
        <v>30</v>
      </c>
      <c r="F270" s="99">
        <v>0.3</v>
      </c>
      <c r="G270" s="100"/>
      <c r="H270" s="101"/>
      <c r="I270" s="123">
        <v>594.12</v>
      </c>
      <c r="J270" s="102">
        <f t="shared" si="12"/>
        <v>17823.599999999999</v>
      </c>
      <c r="K270" s="101">
        <f>BDI!$G$17</f>
        <v>0.11260000000000001</v>
      </c>
      <c r="L270" s="101"/>
      <c r="M270" s="101"/>
      <c r="N270" s="104">
        <f t="shared" si="13"/>
        <v>661.02</v>
      </c>
      <c r="O270" s="103">
        <f t="shared" si="14"/>
        <v>5949.18</v>
      </c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  <c r="AY270" s="77"/>
      <c r="AZ270" s="77"/>
      <c r="BA270" s="77"/>
      <c r="BB270" s="77"/>
      <c r="BC270" s="77"/>
      <c r="BD270" s="77"/>
      <c r="BE270" s="77"/>
      <c r="BF270" s="77"/>
      <c r="BG270" s="77"/>
      <c r="BH270" s="77"/>
      <c r="BI270" s="77"/>
      <c r="BJ270" s="77"/>
      <c r="BK270" s="77"/>
      <c r="BL270" s="77"/>
      <c r="BM270" s="77"/>
      <c r="BN270" s="77"/>
      <c r="BO270" s="77"/>
      <c r="BP270" s="77"/>
      <c r="BQ270" s="77"/>
      <c r="BR270" s="77"/>
      <c r="BS270" s="77"/>
      <c r="BT270" s="77"/>
      <c r="BU270" s="77"/>
      <c r="BV270" s="77"/>
      <c r="BW270" s="77"/>
      <c r="BX270" s="77"/>
      <c r="BY270" s="77"/>
      <c r="BZ270" s="77"/>
      <c r="CA270" s="77"/>
      <c r="CB270" s="77"/>
      <c r="CC270" s="77"/>
      <c r="CD270" s="77"/>
      <c r="CE270" s="77"/>
      <c r="CF270" s="77"/>
      <c r="CG270" s="77"/>
      <c r="CH270" s="77"/>
      <c r="CI270" s="77"/>
      <c r="CJ270" s="77"/>
      <c r="CK270" s="77"/>
      <c r="CL270" s="77"/>
      <c r="CM270" s="77"/>
      <c r="CN270" s="77"/>
      <c r="CO270" s="77"/>
      <c r="CP270" s="77"/>
      <c r="CQ270" s="77"/>
      <c r="CR270" s="77"/>
      <c r="CS270" s="77"/>
      <c r="CT270" s="77"/>
      <c r="CU270" s="77"/>
      <c r="CV270" s="77"/>
      <c r="CW270" s="77"/>
      <c r="CX270" s="77"/>
      <c r="CY270" s="77"/>
      <c r="CZ270" s="77"/>
      <c r="DA270" s="77"/>
      <c r="DB270" s="77"/>
      <c r="DC270" s="77"/>
      <c r="DD270" s="77"/>
      <c r="DE270" s="77"/>
      <c r="DF270" s="77"/>
      <c r="DG270" s="77"/>
      <c r="DH270" s="77"/>
      <c r="DI270" s="77"/>
      <c r="DJ270" s="77"/>
      <c r="DK270" s="77"/>
      <c r="DL270" s="77"/>
      <c r="DM270" s="77"/>
      <c r="DN270" s="77"/>
      <c r="DO270" s="77"/>
      <c r="DP270" s="77"/>
      <c r="DQ270" s="77"/>
      <c r="DR270" s="77"/>
      <c r="DS270" s="77"/>
      <c r="DT270" s="77"/>
      <c r="DU270" s="77"/>
      <c r="DV270" s="77"/>
      <c r="DW270" s="77"/>
      <c r="DX270" s="77"/>
      <c r="DY270" s="77"/>
      <c r="DZ270" s="77"/>
      <c r="EA270" s="77"/>
      <c r="EB270" s="77"/>
      <c r="EC270" s="77"/>
      <c r="ED270" s="77"/>
      <c r="EE270" s="77"/>
      <c r="EF270" s="77"/>
      <c r="EG270" s="77"/>
      <c r="EH270" s="77"/>
      <c r="EI270" s="77"/>
      <c r="EJ270" s="77"/>
      <c r="EK270" s="77"/>
      <c r="EL270" s="77"/>
      <c r="EM270" s="77"/>
      <c r="EN270" s="77"/>
      <c r="EO270" s="77"/>
      <c r="EP270" s="77"/>
      <c r="EQ270" s="77"/>
      <c r="ER270" s="77"/>
      <c r="ES270" s="77"/>
      <c r="ET270" s="77"/>
      <c r="EU270" s="77"/>
      <c r="EV270" s="77"/>
      <c r="EW270" s="77"/>
      <c r="EX270" s="77"/>
      <c r="EY270" s="77"/>
      <c r="EZ270" s="77"/>
      <c r="FA270" s="77"/>
      <c r="FB270" s="77"/>
      <c r="FC270" s="77"/>
      <c r="FD270" s="77"/>
      <c r="FE270" s="77"/>
      <c r="FF270" s="77"/>
      <c r="FG270" s="77"/>
      <c r="FH270" s="77"/>
      <c r="FI270" s="77"/>
      <c r="FJ270" s="77"/>
      <c r="FK270" s="77"/>
    </row>
    <row r="271" spans="1:167" s="78" customFormat="1" x14ac:dyDescent="0.2">
      <c r="A271" s="97" t="s">
        <v>2043</v>
      </c>
      <c r="B271" s="97" t="s">
        <v>691</v>
      </c>
      <c r="C271" s="98" t="s">
        <v>1303</v>
      </c>
      <c r="D271" s="99" t="s">
        <v>17</v>
      </c>
      <c r="E271" s="99">
        <v>60</v>
      </c>
      <c r="F271" s="99">
        <v>0.3</v>
      </c>
      <c r="G271" s="100"/>
      <c r="H271" s="101"/>
      <c r="I271" s="123">
        <v>52.515999999999998</v>
      </c>
      <c r="J271" s="102">
        <f t="shared" si="12"/>
        <v>3150.96</v>
      </c>
      <c r="K271" s="101">
        <f>BDI!$G$17</f>
        <v>0.11260000000000001</v>
      </c>
      <c r="L271" s="101"/>
      <c r="M271" s="101"/>
      <c r="N271" s="104">
        <f t="shared" si="13"/>
        <v>58.43</v>
      </c>
      <c r="O271" s="103">
        <f t="shared" si="14"/>
        <v>1051.74</v>
      </c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  <c r="BA271" s="77"/>
      <c r="BB271" s="77"/>
      <c r="BC271" s="77"/>
      <c r="BD271" s="77"/>
      <c r="BE271" s="77"/>
      <c r="BF271" s="77"/>
      <c r="BG271" s="77"/>
      <c r="BH271" s="77"/>
      <c r="BI271" s="77"/>
      <c r="BJ271" s="77"/>
      <c r="BK271" s="77"/>
      <c r="BL271" s="77"/>
      <c r="BM271" s="77"/>
      <c r="BN271" s="77"/>
      <c r="BO271" s="77"/>
      <c r="BP271" s="77"/>
      <c r="BQ271" s="77"/>
      <c r="BR271" s="77"/>
      <c r="BS271" s="77"/>
      <c r="BT271" s="77"/>
      <c r="BU271" s="77"/>
      <c r="BV271" s="77"/>
      <c r="BW271" s="77"/>
      <c r="BX271" s="77"/>
      <c r="BY271" s="77"/>
      <c r="BZ271" s="77"/>
      <c r="CA271" s="77"/>
      <c r="CB271" s="77"/>
      <c r="CC271" s="77"/>
      <c r="CD271" s="77"/>
      <c r="CE271" s="77"/>
      <c r="CF271" s="77"/>
      <c r="CG271" s="77"/>
      <c r="CH271" s="77"/>
      <c r="CI271" s="77"/>
      <c r="CJ271" s="77"/>
      <c r="CK271" s="77"/>
      <c r="CL271" s="77"/>
      <c r="CM271" s="77"/>
      <c r="CN271" s="77"/>
      <c r="CO271" s="77"/>
      <c r="CP271" s="77"/>
      <c r="CQ271" s="77"/>
      <c r="CR271" s="77"/>
      <c r="CS271" s="77"/>
      <c r="CT271" s="77"/>
      <c r="CU271" s="77"/>
      <c r="CV271" s="77"/>
      <c r="CW271" s="77"/>
      <c r="CX271" s="77"/>
      <c r="CY271" s="77"/>
      <c r="CZ271" s="77"/>
      <c r="DA271" s="77"/>
      <c r="DB271" s="77"/>
      <c r="DC271" s="77"/>
      <c r="DD271" s="77"/>
      <c r="DE271" s="77"/>
      <c r="DF271" s="77"/>
      <c r="DG271" s="77"/>
      <c r="DH271" s="77"/>
      <c r="DI271" s="77"/>
      <c r="DJ271" s="77"/>
      <c r="DK271" s="77"/>
      <c r="DL271" s="77"/>
      <c r="DM271" s="77"/>
      <c r="DN271" s="77"/>
      <c r="DO271" s="77"/>
      <c r="DP271" s="77"/>
      <c r="DQ271" s="77"/>
      <c r="DR271" s="77"/>
      <c r="DS271" s="77"/>
      <c r="DT271" s="77"/>
      <c r="DU271" s="77"/>
      <c r="DV271" s="77"/>
      <c r="DW271" s="77"/>
      <c r="DX271" s="77"/>
      <c r="DY271" s="77"/>
      <c r="DZ271" s="77"/>
      <c r="EA271" s="77"/>
      <c r="EB271" s="77"/>
      <c r="EC271" s="77"/>
      <c r="ED271" s="77"/>
      <c r="EE271" s="77"/>
      <c r="EF271" s="77"/>
      <c r="EG271" s="77"/>
      <c r="EH271" s="77"/>
      <c r="EI271" s="77"/>
      <c r="EJ271" s="77"/>
      <c r="EK271" s="77"/>
      <c r="EL271" s="77"/>
      <c r="EM271" s="77"/>
      <c r="EN271" s="77"/>
      <c r="EO271" s="77"/>
      <c r="EP271" s="77"/>
      <c r="EQ271" s="77"/>
      <c r="ER271" s="77"/>
      <c r="ES271" s="77"/>
      <c r="ET271" s="77"/>
      <c r="EU271" s="77"/>
      <c r="EV271" s="77"/>
      <c r="EW271" s="77"/>
      <c r="EX271" s="77"/>
      <c r="EY271" s="77"/>
      <c r="EZ271" s="77"/>
      <c r="FA271" s="77"/>
      <c r="FB271" s="77"/>
      <c r="FC271" s="77"/>
      <c r="FD271" s="77"/>
      <c r="FE271" s="77"/>
      <c r="FF271" s="77"/>
      <c r="FG271" s="77"/>
      <c r="FH271" s="77"/>
      <c r="FI271" s="77"/>
      <c r="FJ271" s="77"/>
      <c r="FK271" s="77"/>
    </row>
    <row r="272" spans="1:167" s="78" customFormat="1" x14ac:dyDescent="0.2">
      <c r="A272" s="97" t="s">
        <v>2044</v>
      </c>
      <c r="B272" s="97" t="s">
        <v>692</v>
      </c>
      <c r="C272" s="98" t="s">
        <v>1304</v>
      </c>
      <c r="D272" s="99" t="s">
        <v>17</v>
      </c>
      <c r="E272" s="99">
        <v>120</v>
      </c>
      <c r="F272" s="99">
        <v>0.3</v>
      </c>
      <c r="G272" s="100"/>
      <c r="H272" s="101"/>
      <c r="I272" s="123">
        <v>60.619500000000002</v>
      </c>
      <c r="J272" s="102">
        <f t="shared" si="12"/>
        <v>7274.34</v>
      </c>
      <c r="K272" s="101">
        <f>BDI!$G$17</f>
        <v>0.11260000000000001</v>
      </c>
      <c r="L272" s="101"/>
      <c r="M272" s="101"/>
      <c r="N272" s="104">
        <f t="shared" si="13"/>
        <v>67.45</v>
      </c>
      <c r="O272" s="103">
        <f t="shared" si="14"/>
        <v>2428.1999999999998</v>
      </c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7"/>
      <c r="BA272" s="77"/>
      <c r="BB272" s="77"/>
      <c r="BC272" s="77"/>
      <c r="BD272" s="77"/>
      <c r="BE272" s="77"/>
      <c r="BF272" s="77"/>
      <c r="BG272" s="77"/>
      <c r="BH272" s="77"/>
      <c r="BI272" s="77"/>
      <c r="BJ272" s="77"/>
      <c r="BK272" s="77"/>
      <c r="BL272" s="77"/>
      <c r="BM272" s="77"/>
      <c r="BN272" s="77"/>
      <c r="BO272" s="77"/>
      <c r="BP272" s="77"/>
      <c r="BQ272" s="77"/>
      <c r="BR272" s="77"/>
      <c r="BS272" s="77"/>
      <c r="BT272" s="77"/>
      <c r="BU272" s="77"/>
      <c r="BV272" s="77"/>
      <c r="BW272" s="77"/>
      <c r="BX272" s="77"/>
      <c r="BY272" s="77"/>
      <c r="BZ272" s="77"/>
      <c r="CA272" s="77"/>
      <c r="CB272" s="77"/>
      <c r="CC272" s="77"/>
      <c r="CD272" s="77"/>
      <c r="CE272" s="77"/>
      <c r="CF272" s="77"/>
      <c r="CG272" s="77"/>
      <c r="CH272" s="77"/>
      <c r="CI272" s="77"/>
      <c r="CJ272" s="77"/>
      <c r="CK272" s="77"/>
      <c r="CL272" s="77"/>
      <c r="CM272" s="77"/>
      <c r="CN272" s="77"/>
      <c r="CO272" s="77"/>
      <c r="CP272" s="77"/>
      <c r="CQ272" s="77"/>
      <c r="CR272" s="77"/>
      <c r="CS272" s="77"/>
      <c r="CT272" s="77"/>
      <c r="CU272" s="77"/>
      <c r="CV272" s="77"/>
      <c r="CW272" s="77"/>
      <c r="CX272" s="77"/>
      <c r="CY272" s="77"/>
      <c r="CZ272" s="77"/>
      <c r="DA272" s="77"/>
      <c r="DB272" s="77"/>
      <c r="DC272" s="77"/>
      <c r="DD272" s="77"/>
      <c r="DE272" s="77"/>
      <c r="DF272" s="77"/>
      <c r="DG272" s="77"/>
      <c r="DH272" s="77"/>
      <c r="DI272" s="77"/>
      <c r="DJ272" s="77"/>
      <c r="DK272" s="77"/>
      <c r="DL272" s="77"/>
      <c r="DM272" s="77"/>
      <c r="DN272" s="77"/>
      <c r="DO272" s="77"/>
      <c r="DP272" s="77"/>
      <c r="DQ272" s="77"/>
      <c r="DR272" s="77"/>
      <c r="DS272" s="77"/>
      <c r="DT272" s="77"/>
      <c r="DU272" s="77"/>
      <c r="DV272" s="77"/>
      <c r="DW272" s="77"/>
      <c r="DX272" s="77"/>
      <c r="DY272" s="77"/>
      <c r="DZ272" s="77"/>
      <c r="EA272" s="77"/>
      <c r="EB272" s="77"/>
      <c r="EC272" s="77"/>
      <c r="ED272" s="77"/>
      <c r="EE272" s="77"/>
      <c r="EF272" s="77"/>
      <c r="EG272" s="77"/>
      <c r="EH272" s="77"/>
      <c r="EI272" s="77"/>
      <c r="EJ272" s="77"/>
      <c r="EK272" s="77"/>
      <c r="EL272" s="77"/>
      <c r="EM272" s="77"/>
      <c r="EN272" s="77"/>
      <c r="EO272" s="77"/>
      <c r="EP272" s="77"/>
      <c r="EQ272" s="77"/>
      <c r="ER272" s="77"/>
      <c r="ES272" s="77"/>
      <c r="ET272" s="77"/>
      <c r="EU272" s="77"/>
      <c r="EV272" s="77"/>
      <c r="EW272" s="77"/>
      <c r="EX272" s="77"/>
      <c r="EY272" s="77"/>
      <c r="EZ272" s="77"/>
      <c r="FA272" s="77"/>
      <c r="FB272" s="77"/>
      <c r="FC272" s="77"/>
      <c r="FD272" s="77"/>
      <c r="FE272" s="77"/>
      <c r="FF272" s="77"/>
      <c r="FG272" s="77"/>
      <c r="FH272" s="77"/>
      <c r="FI272" s="77"/>
      <c r="FJ272" s="77"/>
      <c r="FK272" s="77"/>
    </row>
    <row r="273" spans="1:167" s="78" customFormat="1" x14ac:dyDescent="0.2">
      <c r="A273" s="97" t="s">
        <v>2045</v>
      </c>
      <c r="B273" s="97" t="s">
        <v>693</v>
      </c>
      <c r="C273" s="98" t="s">
        <v>1305</v>
      </c>
      <c r="D273" s="99" t="s">
        <v>17</v>
      </c>
      <c r="E273" s="99">
        <v>60</v>
      </c>
      <c r="F273" s="99">
        <v>0.3</v>
      </c>
      <c r="G273" s="100"/>
      <c r="H273" s="101"/>
      <c r="I273" s="123">
        <v>81.842500000000001</v>
      </c>
      <c r="J273" s="102">
        <f t="shared" si="12"/>
        <v>4910.55</v>
      </c>
      <c r="K273" s="101">
        <f>BDI!$G$17</f>
        <v>0.11260000000000001</v>
      </c>
      <c r="L273" s="101"/>
      <c r="M273" s="101"/>
      <c r="N273" s="104">
        <f t="shared" si="13"/>
        <v>91.06</v>
      </c>
      <c r="O273" s="103">
        <f t="shared" si="14"/>
        <v>1639.08</v>
      </c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7"/>
      <c r="BA273" s="77"/>
      <c r="BB273" s="77"/>
      <c r="BC273" s="77"/>
      <c r="BD273" s="77"/>
      <c r="BE273" s="77"/>
      <c r="BF273" s="77"/>
      <c r="BG273" s="77"/>
      <c r="BH273" s="77"/>
      <c r="BI273" s="77"/>
      <c r="BJ273" s="77"/>
      <c r="BK273" s="77"/>
      <c r="BL273" s="77"/>
      <c r="BM273" s="77"/>
      <c r="BN273" s="77"/>
      <c r="BO273" s="77"/>
      <c r="BP273" s="77"/>
      <c r="BQ273" s="77"/>
      <c r="BR273" s="77"/>
      <c r="BS273" s="77"/>
      <c r="BT273" s="77"/>
      <c r="BU273" s="77"/>
      <c r="BV273" s="77"/>
      <c r="BW273" s="77"/>
      <c r="BX273" s="77"/>
      <c r="BY273" s="77"/>
      <c r="BZ273" s="77"/>
      <c r="CA273" s="77"/>
      <c r="CB273" s="77"/>
      <c r="CC273" s="77"/>
      <c r="CD273" s="77"/>
      <c r="CE273" s="77"/>
      <c r="CF273" s="77"/>
      <c r="CG273" s="77"/>
      <c r="CH273" s="77"/>
      <c r="CI273" s="77"/>
      <c r="CJ273" s="77"/>
      <c r="CK273" s="77"/>
      <c r="CL273" s="77"/>
      <c r="CM273" s="77"/>
      <c r="CN273" s="77"/>
      <c r="CO273" s="77"/>
      <c r="CP273" s="77"/>
      <c r="CQ273" s="77"/>
      <c r="CR273" s="77"/>
      <c r="CS273" s="77"/>
      <c r="CT273" s="77"/>
      <c r="CU273" s="77"/>
      <c r="CV273" s="77"/>
      <c r="CW273" s="77"/>
      <c r="CX273" s="77"/>
      <c r="CY273" s="77"/>
      <c r="CZ273" s="77"/>
      <c r="DA273" s="77"/>
      <c r="DB273" s="77"/>
      <c r="DC273" s="77"/>
      <c r="DD273" s="77"/>
      <c r="DE273" s="77"/>
      <c r="DF273" s="77"/>
      <c r="DG273" s="77"/>
      <c r="DH273" s="77"/>
      <c r="DI273" s="77"/>
      <c r="DJ273" s="77"/>
      <c r="DK273" s="77"/>
      <c r="DL273" s="77"/>
      <c r="DM273" s="77"/>
      <c r="DN273" s="77"/>
      <c r="DO273" s="77"/>
      <c r="DP273" s="77"/>
      <c r="DQ273" s="77"/>
      <c r="DR273" s="77"/>
      <c r="DS273" s="77"/>
      <c r="DT273" s="77"/>
      <c r="DU273" s="77"/>
      <c r="DV273" s="77"/>
      <c r="DW273" s="77"/>
      <c r="DX273" s="77"/>
      <c r="DY273" s="77"/>
      <c r="DZ273" s="77"/>
      <c r="EA273" s="77"/>
      <c r="EB273" s="77"/>
      <c r="EC273" s="77"/>
      <c r="ED273" s="77"/>
      <c r="EE273" s="77"/>
      <c r="EF273" s="77"/>
      <c r="EG273" s="77"/>
      <c r="EH273" s="77"/>
      <c r="EI273" s="77"/>
      <c r="EJ273" s="77"/>
      <c r="EK273" s="77"/>
      <c r="EL273" s="77"/>
      <c r="EM273" s="77"/>
      <c r="EN273" s="77"/>
      <c r="EO273" s="77"/>
      <c r="EP273" s="77"/>
      <c r="EQ273" s="77"/>
      <c r="ER273" s="77"/>
      <c r="ES273" s="77"/>
      <c r="ET273" s="77"/>
      <c r="EU273" s="77"/>
      <c r="EV273" s="77"/>
      <c r="EW273" s="77"/>
      <c r="EX273" s="77"/>
      <c r="EY273" s="77"/>
      <c r="EZ273" s="77"/>
      <c r="FA273" s="77"/>
      <c r="FB273" s="77"/>
      <c r="FC273" s="77"/>
      <c r="FD273" s="77"/>
      <c r="FE273" s="77"/>
      <c r="FF273" s="77"/>
      <c r="FG273" s="77"/>
      <c r="FH273" s="77"/>
      <c r="FI273" s="77"/>
      <c r="FJ273" s="77"/>
      <c r="FK273" s="77"/>
    </row>
    <row r="274" spans="1:167" s="78" customFormat="1" x14ac:dyDescent="0.2">
      <c r="A274" s="97" t="s">
        <v>2046</v>
      </c>
      <c r="B274" s="97" t="s">
        <v>694</v>
      </c>
      <c r="C274" s="98" t="s">
        <v>1306</v>
      </c>
      <c r="D274" s="99" t="s">
        <v>17</v>
      </c>
      <c r="E274" s="99">
        <v>40</v>
      </c>
      <c r="F274" s="99">
        <v>0.3</v>
      </c>
      <c r="G274" s="100"/>
      <c r="H274" s="101"/>
      <c r="I274" s="123">
        <v>121.98</v>
      </c>
      <c r="J274" s="102">
        <f t="shared" si="12"/>
        <v>4879.2</v>
      </c>
      <c r="K274" s="101">
        <f>BDI!$G$17</f>
        <v>0.11260000000000001</v>
      </c>
      <c r="L274" s="101"/>
      <c r="M274" s="101"/>
      <c r="N274" s="104">
        <f t="shared" si="13"/>
        <v>135.71</v>
      </c>
      <c r="O274" s="103">
        <f t="shared" si="14"/>
        <v>1628.52</v>
      </c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  <c r="BA274" s="77"/>
      <c r="BB274" s="77"/>
      <c r="BC274" s="77"/>
      <c r="BD274" s="77"/>
      <c r="BE274" s="77"/>
      <c r="BF274" s="77"/>
      <c r="BG274" s="77"/>
      <c r="BH274" s="77"/>
      <c r="BI274" s="77"/>
      <c r="BJ274" s="77"/>
      <c r="BK274" s="77"/>
      <c r="BL274" s="77"/>
      <c r="BM274" s="77"/>
      <c r="BN274" s="77"/>
      <c r="BO274" s="77"/>
      <c r="BP274" s="77"/>
      <c r="BQ274" s="77"/>
      <c r="BR274" s="77"/>
      <c r="BS274" s="77"/>
      <c r="BT274" s="77"/>
      <c r="BU274" s="77"/>
      <c r="BV274" s="77"/>
      <c r="BW274" s="77"/>
      <c r="BX274" s="77"/>
      <c r="BY274" s="77"/>
      <c r="BZ274" s="77"/>
      <c r="CA274" s="77"/>
      <c r="CB274" s="77"/>
      <c r="CC274" s="77"/>
      <c r="CD274" s="77"/>
      <c r="CE274" s="77"/>
      <c r="CF274" s="77"/>
      <c r="CG274" s="77"/>
      <c r="CH274" s="77"/>
      <c r="CI274" s="77"/>
      <c r="CJ274" s="77"/>
      <c r="CK274" s="77"/>
      <c r="CL274" s="77"/>
      <c r="CM274" s="77"/>
      <c r="CN274" s="77"/>
      <c r="CO274" s="77"/>
      <c r="CP274" s="77"/>
      <c r="CQ274" s="77"/>
      <c r="CR274" s="77"/>
      <c r="CS274" s="77"/>
      <c r="CT274" s="77"/>
      <c r="CU274" s="77"/>
      <c r="CV274" s="77"/>
      <c r="CW274" s="77"/>
      <c r="CX274" s="77"/>
      <c r="CY274" s="77"/>
      <c r="CZ274" s="77"/>
      <c r="DA274" s="77"/>
      <c r="DB274" s="77"/>
      <c r="DC274" s="77"/>
      <c r="DD274" s="77"/>
      <c r="DE274" s="77"/>
      <c r="DF274" s="77"/>
      <c r="DG274" s="77"/>
      <c r="DH274" s="77"/>
      <c r="DI274" s="77"/>
      <c r="DJ274" s="77"/>
      <c r="DK274" s="77"/>
      <c r="DL274" s="77"/>
      <c r="DM274" s="77"/>
      <c r="DN274" s="77"/>
      <c r="DO274" s="77"/>
      <c r="DP274" s="77"/>
      <c r="DQ274" s="77"/>
      <c r="DR274" s="77"/>
      <c r="DS274" s="77"/>
      <c r="DT274" s="77"/>
      <c r="DU274" s="77"/>
      <c r="DV274" s="77"/>
      <c r="DW274" s="77"/>
      <c r="DX274" s="77"/>
      <c r="DY274" s="77"/>
      <c r="DZ274" s="77"/>
      <c r="EA274" s="77"/>
      <c r="EB274" s="77"/>
      <c r="EC274" s="77"/>
      <c r="ED274" s="77"/>
      <c r="EE274" s="77"/>
      <c r="EF274" s="77"/>
      <c r="EG274" s="77"/>
      <c r="EH274" s="77"/>
      <c r="EI274" s="77"/>
      <c r="EJ274" s="77"/>
      <c r="EK274" s="77"/>
      <c r="EL274" s="77"/>
      <c r="EM274" s="77"/>
      <c r="EN274" s="77"/>
      <c r="EO274" s="77"/>
      <c r="EP274" s="77"/>
      <c r="EQ274" s="77"/>
      <c r="ER274" s="77"/>
      <c r="ES274" s="77"/>
      <c r="ET274" s="77"/>
      <c r="EU274" s="77"/>
      <c r="EV274" s="77"/>
      <c r="EW274" s="77"/>
      <c r="EX274" s="77"/>
      <c r="EY274" s="77"/>
      <c r="EZ274" s="77"/>
      <c r="FA274" s="77"/>
      <c r="FB274" s="77"/>
      <c r="FC274" s="77"/>
      <c r="FD274" s="77"/>
      <c r="FE274" s="77"/>
      <c r="FF274" s="77"/>
      <c r="FG274" s="77"/>
      <c r="FH274" s="77"/>
      <c r="FI274" s="77"/>
      <c r="FJ274" s="77"/>
      <c r="FK274" s="77"/>
    </row>
    <row r="275" spans="1:167" s="78" customFormat="1" x14ac:dyDescent="0.2">
      <c r="A275" s="97" t="s">
        <v>2047</v>
      </c>
      <c r="B275" s="97" t="s">
        <v>695</v>
      </c>
      <c r="C275" s="98" t="s">
        <v>1307</v>
      </c>
      <c r="D275" s="99" t="s">
        <v>17</v>
      </c>
      <c r="E275" s="99">
        <v>20</v>
      </c>
      <c r="F275" s="99">
        <v>0.3</v>
      </c>
      <c r="G275" s="100"/>
      <c r="H275" s="101"/>
      <c r="I275" s="123">
        <v>146.98399999999998</v>
      </c>
      <c r="J275" s="102">
        <f t="shared" si="12"/>
        <v>2939.68</v>
      </c>
      <c r="K275" s="101">
        <f>BDI!$G$17</f>
        <v>0.11260000000000001</v>
      </c>
      <c r="L275" s="101"/>
      <c r="M275" s="101"/>
      <c r="N275" s="104">
        <f t="shared" si="13"/>
        <v>163.53</v>
      </c>
      <c r="O275" s="103">
        <f t="shared" si="14"/>
        <v>981.18</v>
      </c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  <c r="BA275" s="77"/>
      <c r="BB275" s="77"/>
      <c r="BC275" s="77"/>
      <c r="BD275" s="77"/>
      <c r="BE275" s="77"/>
      <c r="BF275" s="77"/>
      <c r="BG275" s="77"/>
      <c r="BH275" s="77"/>
      <c r="BI275" s="77"/>
      <c r="BJ275" s="77"/>
      <c r="BK275" s="77"/>
      <c r="BL275" s="77"/>
      <c r="BM275" s="77"/>
      <c r="BN275" s="77"/>
      <c r="BO275" s="77"/>
      <c r="BP275" s="77"/>
      <c r="BQ275" s="77"/>
      <c r="BR275" s="77"/>
      <c r="BS275" s="77"/>
      <c r="BT275" s="77"/>
      <c r="BU275" s="77"/>
      <c r="BV275" s="77"/>
      <c r="BW275" s="77"/>
      <c r="BX275" s="77"/>
      <c r="BY275" s="77"/>
      <c r="BZ275" s="77"/>
      <c r="CA275" s="77"/>
      <c r="CB275" s="77"/>
      <c r="CC275" s="77"/>
      <c r="CD275" s="77"/>
      <c r="CE275" s="77"/>
      <c r="CF275" s="77"/>
      <c r="CG275" s="77"/>
      <c r="CH275" s="77"/>
      <c r="CI275" s="77"/>
      <c r="CJ275" s="77"/>
      <c r="CK275" s="77"/>
      <c r="CL275" s="77"/>
      <c r="CM275" s="77"/>
      <c r="CN275" s="77"/>
      <c r="CO275" s="77"/>
      <c r="CP275" s="77"/>
      <c r="CQ275" s="77"/>
      <c r="CR275" s="77"/>
      <c r="CS275" s="77"/>
      <c r="CT275" s="77"/>
      <c r="CU275" s="77"/>
      <c r="CV275" s="77"/>
      <c r="CW275" s="77"/>
      <c r="CX275" s="77"/>
      <c r="CY275" s="77"/>
      <c r="CZ275" s="77"/>
      <c r="DA275" s="77"/>
      <c r="DB275" s="77"/>
      <c r="DC275" s="77"/>
      <c r="DD275" s="77"/>
      <c r="DE275" s="77"/>
      <c r="DF275" s="77"/>
      <c r="DG275" s="77"/>
      <c r="DH275" s="77"/>
      <c r="DI275" s="77"/>
      <c r="DJ275" s="77"/>
      <c r="DK275" s="77"/>
      <c r="DL275" s="77"/>
      <c r="DM275" s="77"/>
      <c r="DN275" s="77"/>
      <c r="DO275" s="77"/>
      <c r="DP275" s="77"/>
      <c r="DQ275" s="77"/>
      <c r="DR275" s="77"/>
      <c r="DS275" s="77"/>
      <c r="DT275" s="77"/>
      <c r="DU275" s="77"/>
      <c r="DV275" s="77"/>
      <c r="DW275" s="77"/>
      <c r="DX275" s="77"/>
      <c r="DY275" s="77"/>
      <c r="DZ275" s="77"/>
      <c r="EA275" s="77"/>
      <c r="EB275" s="77"/>
      <c r="EC275" s="77"/>
      <c r="ED275" s="77"/>
      <c r="EE275" s="77"/>
      <c r="EF275" s="77"/>
      <c r="EG275" s="77"/>
      <c r="EH275" s="77"/>
      <c r="EI275" s="77"/>
      <c r="EJ275" s="77"/>
      <c r="EK275" s="77"/>
      <c r="EL275" s="77"/>
      <c r="EM275" s="77"/>
      <c r="EN275" s="77"/>
      <c r="EO275" s="77"/>
      <c r="EP275" s="77"/>
      <c r="EQ275" s="77"/>
      <c r="ER275" s="77"/>
      <c r="ES275" s="77"/>
      <c r="ET275" s="77"/>
      <c r="EU275" s="77"/>
      <c r="EV275" s="77"/>
      <c r="EW275" s="77"/>
      <c r="EX275" s="77"/>
      <c r="EY275" s="77"/>
      <c r="EZ275" s="77"/>
      <c r="FA275" s="77"/>
      <c r="FB275" s="77"/>
      <c r="FC275" s="77"/>
      <c r="FD275" s="77"/>
      <c r="FE275" s="77"/>
      <c r="FF275" s="77"/>
      <c r="FG275" s="77"/>
      <c r="FH275" s="77"/>
      <c r="FI275" s="77"/>
      <c r="FJ275" s="77"/>
      <c r="FK275" s="77"/>
    </row>
    <row r="276" spans="1:167" s="78" customFormat="1" x14ac:dyDescent="0.2">
      <c r="A276" s="97" t="s">
        <v>2048</v>
      </c>
      <c r="B276" s="97" t="s">
        <v>696</v>
      </c>
      <c r="C276" s="98" t="s">
        <v>1308</v>
      </c>
      <c r="D276" s="99" t="s">
        <v>17</v>
      </c>
      <c r="E276" s="99">
        <v>120</v>
      </c>
      <c r="F276" s="99">
        <v>0.3</v>
      </c>
      <c r="G276" s="100"/>
      <c r="H276" s="101"/>
      <c r="I276" s="123">
        <v>84.05</v>
      </c>
      <c r="J276" s="102">
        <f t="shared" si="12"/>
        <v>10086</v>
      </c>
      <c r="K276" s="101">
        <f>BDI!$G$17</f>
        <v>0.11260000000000001</v>
      </c>
      <c r="L276" s="101"/>
      <c r="M276" s="101"/>
      <c r="N276" s="104">
        <f t="shared" si="13"/>
        <v>93.51</v>
      </c>
      <c r="O276" s="103">
        <f t="shared" si="14"/>
        <v>3366.36</v>
      </c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  <c r="AY276" s="77"/>
      <c r="AZ276" s="77"/>
      <c r="BA276" s="77"/>
      <c r="BB276" s="77"/>
      <c r="BC276" s="77"/>
      <c r="BD276" s="77"/>
      <c r="BE276" s="77"/>
      <c r="BF276" s="77"/>
      <c r="BG276" s="77"/>
      <c r="BH276" s="77"/>
      <c r="BI276" s="77"/>
      <c r="BJ276" s="77"/>
      <c r="BK276" s="77"/>
      <c r="BL276" s="77"/>
      <c r="BM276" s="77"/>
      <c r="BN276" s="77"/>
      <c r="BO276" s="77"/>
      <c r="BP276" s="77"/>
      <c r="BQ276" s="77"/>
      <c r="BR276" s="77"/>
      <c r="BS276" s="77"/>
      <c r="BT276" s="77"/>
      <c r="BU276" s="77"/>
      <c r="BV276" s="77"/>
      <c r="BW276" s="77"/>
      <c r="BX276" s="77"/>
      <c r="BY276" s="77"/>
      <c r="BZ276" s="77"/>
      <c r="CA276" s="77"/>
      <c r="CB276" s="77"/>
      <c r="CC276" s="77"/>
      <c r="CD276" s="77"/>
      <c r="CE276" s="77"/>
      <c r="CF276" s="77"/>
      <c r="CG276" s="77"/>
      <c r="CH276" s="77"/>
      <c r="CI276" s="77"/>
      <c r="CJ276" s="77"/>
      <c r="CK276" s="77"/>
      <c r="CL276" s="77"/>
      <c r="CM276" s="77"/>
      <c r="CN276" s="77"/>
      <c r="CO276" s="77"/>
      <c r="CP276" s="77"/>
      <c r="CQ276" s="77"/>
      <c r="CR276" s="77"/>
      <c r="CS276" s="77"/>
      <c r="CT276" s="77"/>
      <c r="CU276" s="77"/>
      <c r="CV276" s="77"/>
      <c r="CW276" s="77"/>
      <c r="CX276" s="77"/>
      <c r="CY276" s="77"/>
      <c r="CZ276" s="77"/>
      <c r="DA276" s="77"/>
      <c r="DB276" s="77"/>
      <c r="DC276" s="77"/>
      <c r="DD276" s="77"/>
      <c r="DE276" s="77"/>
      <c r="DF276" s="77"/>
      <c r="DG276" s="77"/>
      <c r="DH276" s="77"/>
      <c r="DI276" s="77"/>
      <c r="DJ276" s="77"/>
      <c r="DK276" s="77"/>
      <c r="DL276" s="77"/>
      <c r="DM276" s="77"/>
      <c r="DN276" s="77"/>
      <c r="DO276" s="77"/>
      <c r="DP276" s="77"/>
      <c r="DQ276" s="77"/>
      <c r="DR276" s="77"/>
      <c r="DS276" s="77"/>
      <c r="DT276" s="77"/>
      <c r="DU276" s="77"/>
      <c r="DV276" s="77"/>
      <c r="DW276" s="77"/>
      <c r="DX276" s="77"/>
      <c r="DY276" s="77"/>
      <c r="DZ276" s="77"/>
      <c r="EA276" s="77"/>
      <c r="EB276" s="77"/>
      <c r="EC276" s="77"/>
      <c r="ED276" s="77"/>
      <c r="EE276" s="77"/>
      <c r="EF276" s="77"/>
      <c r="EG276" s="77"/>
      <c r="EH276" s="77"/>
      <c r="EI276" s="77"/>
      <c r="EJ276" s="77"/>
      <c r="EK276" s="77"/>
      <c r="EL276" s="77"/>
      <c r="EM276" s="77"/>
      <c r="EN276" s="77"/>
      <c r="EO276" s="77"/>
      <c r="EP276" s="77"/>
      <c r="EQ276" s="77"/>
      <c r="ER276" s="77"/>
      <c r="ES276" s="77"/>
      <c r="ET276" s="77"/>
      <c r="EU276" s="77"/>
      <c r="EV276" s="77"/>
      <c r="EW276" s="77"/>
      <c r="EX276" s="77"/>
      <c r="EY276" s="77"/>
      <c r="EZ276" s="77"/>
      <c r="FA276" s="77"/>
      <c r="FB276" s="77"/>
      <c r="FC276" s="77"/>
      <c r="FD276" s="77"/>
      <c r="FE276" s="77"/>
      <c r="FF276" s="77"/>
      <c r="FG276" s="77"/>
      <c r="FH276" s="77"/>
      <c r="FI276" s="77"/>
      <c r="FJ276" s="77"/>
      <c r="FK276" s="77"/>
    </row>
    <row r="277" spans="1:167" s="78" customFormat="1" x14ac:dyDescent="0.2">
      <c r="A277" s="97" t="s">
        <v>2049</v>
      </c>
      <c r="B277" s="97" t="s">
        <v>697</v>
      </c>
      <c r="C277" s="98" t="s">
        <v>1309</v>
      </c>
      <c r="D277" s="99" t="s">
        <v>17</v>
      </c>
      <c r="E277" s="99">
        <v>60</v>
      </c>
      <c r="F277" s="99">
        <v>0.3</v>
      </c>
      <c r="G277" s="100"/>
      <c r="H277" s="101"/>
      <c r="I277" s="123">
        <v>116.02</v>
      </c>
      <c r="J277" s="102">
        <f t="shared" si="12"/>
        <v>6961.2</v>
      </c>
      <c r="K277" s="101">
        <f>BDI!$G$17</f>
        <v>0.11260000000000001</v>
      </c>
      <c r="L277" s="101"/>
      <c r="M277" s="101"/>
      <c r="N277" s="104">
        <f t="shared" si="13"/>
        <v>129.08000000000001</v>
      </c>
      <c r="O277" s="103">
        <f t="shared" si="14"/>
        <v>2323.44</v>
      </c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  <c r="BA277" s="77"/>
      <c r="BB277" s="77"/>
      <c r="BC277" s="77"/>
      <c r="BD277" s="77"/>
      <c r="BE277" s="77"/>
      <c r="BF277" s="77"/>
      <c r="BG277" s="77"/>
      <c r="BH277" s="77"/>
      <c r="BI277" s="77"/>
      <c r="BJ277" s="77"/>
      <c r="BK277" s="77"/>
      <c r="BL277" s="77"/>
      <c r="BM277" s="77"/>
      <c r="BN277" s="77"/>
      <c r="BO277" s="77"/>
      <c r="BP277" s="77"/>
      <c r="BQ277" s="77"/>
      <c r="BR277" s="77"/>
      <c r="BS277" s="77"/>
      <c r="BT277" s="77"/>
      <c r="BU277" s="77"/>
      <c r="BV277" s="77"/>
      <c r="BW277" s="77"/>
      <c r="BX277" s="77"/>
      <c r="BY277" s="77"/>
      <c r="BZ277" s="77"/>
      <c r="CA277" s="77"/>
      <c r="CB277" s="77"/>
      <c r="CC277" s="77"/>
      <c r="CD277" s="77"/>
      <c r="CE277" s="77"/>
      <c r="CF277" s="77"/>
      <c r="CG277" s="77"/>
      <c r="CH277" s="77"/>
      <c r="CI277" s="77"/>
      <c r="CJ277" s="77"/>
      <c r="CK277" s="77"/>
      <c r="CL277" s="77"/>
      <c r="CM277" s="77"/>
      <c r="CN277" s="77"/>
      <c r="CO277" s="77"/>
      <c r="CP277" s="77"/>
      <c r="CQ277" s="77"/>
      <c r="CR277" s="77"/>
      <c r="CS277" s="77"/>
      <c r="CT277" s="77"/>
      <c r="CU277" s="77"/>
      <c r="CV277" s="77"/>
      <c r="CW277" s="77"/>
      <c r="CX277" s="77"/>
      <c r="CY277" s="77"/>
      <c r="CZ277" s="77"/>
      <c r="DA277" s="77"/>
      <c r="DB277" s="77"/>
      <c r="DC277" s="77"/>
      <c r="DD277" s="77"/>
      <c r="DE277" s="77"/>
      <c r="DF277" s="77"/>
      <c r="DG277" s="77"/>
      <c r="DH277" s="77"/>
      <c r="DI277" s="77"/>
      <c r="DJ277" s="77"/>
      <c r="DK277" s="77"/>
      <c r="DL277" s="77"/>
      <c r="DM277" s="77"/>
      <c r="DN277" s="77"/>
      <c r="DO277" s="77"/>
      <c r="DP277" s="77"/>
      <c r="DQ277" s="77"/>
      <c r="DR277" s="77"/>
      <c r="DS277" s="77"/>
      <c r="DT277" s="77"/>
      <c r="DU277" s="77"/>
      <c r="DV277" s="77"/>
      <c r="DW277" s="77"/>
      <c r="DX277" s="77"/>
      <c r="DY277" s="77"/>
      <c r="DZ277" s="77"/>
      <c r="EA277" s="77"/>
      <c r="EB277" s="77"/>
      <c r="EC277" s="77"/>
      <c r="ED277" s="77"/>
      <c r="EE277" s="77"/>
      <c r="EF277" s="77"/>
      <c r="EG277" s="77"/>
      <c r="EH277" s="77"/>
      <c r="EI277" s="77"/>
      <c r="EJ277" s="77"/>
      <c r="EK277" s="77"/>
      <c r="EL277" s="77"/>
      <c r="EM277" s="77"/>
      <c r="EN277" s="77"/>
      <c r="EO277" s="77"/>
      <c r="EP277" s="77"/>
      <c r="EQ277" s="77"/>
      <c r="ER277" s="77"/>
      <c r="ES277" s="77"/>
      <c r="ET277" s="77"/>
      <c r="EU277" s="77"/>
      <c r="EV277" s="77"/>
      <c r="EW277" s="77"/>
      <c r="EX277" s="77"/>
      <c r="EY277" s="77"/>
      <c r="EZ277" s="77"/>
      <c r="FA277" s="77"/>
      <c r="FB277" s="77"/>
      <c r="FC277" s="77"/>
      <c r="FD277" s="77"/>
      <c r="FE277" s="77"/>
      <c r="FF277" s="77"/>
      <c r="FG277" s="77"/>
      <c r="FH277" s="77"/>
      <c r="FI277" s="77"/>
      <c r="FJ277" s="77"/>
      <c r="FK277" s="77"/>
    </row>
    <row r="278" spans="1:167" s="78" customFormat="1" ht="25.5" x14ac:dyDescent="0.2">
      <c r="A278" s="97" t="s">
        <v>2050</v>
      </c>
      <c r="B278" s="97" t="s">
        <v>698</v>
      </c>
      <c r="C278" s="98" t="s">
        <v>1310</v>
      </c>
      <c r="D278" s="99" t="s">
        <v>17</v>
      </c>
      <c r="E278" s="99">
        <v>30</v>
      </c>
      <c r="F278" s="99">
        <v>0.3</v>
      </c>
      <c r="G278" s="100"/>
      <c r="H278" s="101"/>
      <c r="I278" s="123">
        <v>178.12</v>
      </c>
      <c r="J278" s="102">
        <f t="shared" si="12"/>
        <v>5343.6</v>
      </c>
      <c r="K278" s="101">
        <f>BDI!$G$17</f>
        <v>0.11260000000000001</v>
      </c>
      <c r="L278" s="101"/>
      <c r="M278" s="101"/>
      <c r="N278" s="104">
        <f t="shared" si="13"/>
        <v>198.18</v>
      </c>
      <c r="O278" s="103">
        <f t="shared" si="14"/>
        <v>1783.62</v>
      </c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  <c r="AY278" s="77"/>
      <c r="AZ278" s="77"/>
      <c r="BA278" s="77"/>
      <c r="BB278" s="77"/>
      <c r="BC278" s="77"/>
      <c r="BD278" s="77"/>
      <c r="BE278" s="77"/>
      <c r="BF278" s="77"/>
      <c r="BG278" s="77"/>
      <c r="BH278" s="77"/>
      <c r="BI278" s="77"/>
      <c r="BJ278" s="77"/>
      <c r="BK278" s="77"/>
      <c r="BL278" s="77"/>
      <c r="BM278" s="77"/>
      <c r="BN278" s="77"/>
      <c r="BO278" s="77"/>
      <c r="BP278" s="77"/>
      <c r="BQ278" s="77"/>
      <c r="BR278" s="77"/>
      <c r="BS278" s="77"/>
      <c r="BT278" s="77"/>
      <c r="BU278" s="77"/>
      <c r="BV278" s="77"/>
      <c r="BW278" s="77"/>
      <c r="BX278" s="77"/>
      <c r="BY278" s="77"/>
      <c r="BZ278" s="77"/>
      <c r="CA278" s="77"/>
      <c r="CB278" s="77"/>
      <c r="CC278" s="77"/>
      <c r="CD278" s="77"/>
      <c r="CE278" s="77"/>
      <c r="CF278" s="77"/>
      <c r="CG278" s="77"/>
      <c r="CH278" s="77"/>
      <c r="CI278" s="77"/>
      <c r="CJ278" s="77"/>
      <c r="CK278" s="77"/>
      <c r="CL278" s="77"/>
      <c r="CM278" s="77"/>
      <c r="CN278" s="77"/>
      <c r="CO278" s="77"/>
      <c r="CP278" s="77"/>
      <c r="CQ278" s="77"/>
      <c r="CR278" s="77"/>
      <c r="CS278" s="77"/>
      <c r="CT278" s="77"/>
      <c r="CU278" s="77"/>
      <c r="CV278" s="77"/>
      <c r="CW278" s="77"/>
      <c r="CX278" s="77"/>
      <c r="CY278" s="77"/>
      <c r="CZ278" s="77"/>
      <c r="DA278" s="77"/>
      <c r="DB278" s="77"/>
      <c r="DC278" s="77"/>
      <c r="DD278" s="77"/>
      <c r="DE278" s="77"/>
      <c r="DF278" s="77"/>
      <c r="DG278" s="77"/>
      <c r="DH278" s="77"/>
      <c r="DI278" s="77"/>
      <c r="DJ278" s="77"/>
      <c r="DK278" s="77"/>
      <c r="DL278" s="77"/>
      <c r="DM278" s="77"/>
      <c r="DN278" s="77"/>
      <c r="DO278" s="77"/>
      <c r="DP278" s="77"/>
      <c r="DQ278" s="77"/>
      <c r="DR278" s="77"/>
      <c r="DS278" s="77"/>
      <c r="DT278" s="77"/>
      <c r="DU278" s="77"/>
      <c r="DV278" s="77"/>
      <c r="DW278" s="77"/>
      <c r="DX278" s="77"/>
      <c r="DY278" s="77"/>
      <c r="DZ278" s="77"/>
      <c r="EA278" s="77"/>
      <c r="EB278" s="77"/>
      <c r="EC278" s="77"/>
      <c r="ED278" s="77"/>
      <c r="EE278" s="77"/>
      <c r="EF278" s="77"/>
      <c r="EG278" s="77"/>
      <c r="EH278" s="77"/>
      <c r="EI278" s="77"/>
      <c r="EJ278" s="77"/>
      <c r="EK278" s="77"/>
      <c r="EL278" s="77"/>
      <c r="EM278" s="77"/>
      <c r="EN278" s="77"/>
      <c r="EO278" s="77"/>
      <c r="EP278" s="77"/>
      <c r="EQ278" s="77"/>
      <c r="ER278" s="77"/>
      <c r="ES278" s="77"/>
      <c r="ET278" s="77"/>
      <c r="EU278" s="77"/>
      <c r="EV278" s="77"/>
      <c r="EW278" s="77"/>
      <c r="EX278" s="77"/>
      <c r="EY278" s="77"/>
      <c r="EZ278" s="77"/>
      <c r="FA278" s="77"/>
      <c r="FB278" s="77"/>
      <c r="FC278" s="77"/>
      <c r="FD278" s="77"/>
      <c r="FE278" s="77"/>
      <c r="FF278" s="77"/>
      <c r="FG278" s="77"/>
      <c r="FH278" s="77"/>
      <c r="FI278" s="77"/>
      <c r="FJ278" s="77"/>
      <c r="FK278" s="77"/>
    </row>
    <row r="279" spans="1:167" s="78" customFormat="1" ht="25.5" x14ac:dyDescent="0.2">
      <c r="A279" s="97" t="s">
        <v>2051</v>
      </c>
      <c r="B279" s="97" t="s">
        <v>699</v>
      </c>
      <c r="C279" s="98" t="s">
        <v>1311</v>
      </c>
      <c r="D279" s="99" t="s">
        <v>17</v>
      </c>
      <c r="E279" s="99">
        <v>30</v>
      </c>
      <c r="F279" s="99">
        <v>0.3</v>
      </c>
      <c r="G279" s="100"/>
      <c r="H279" s="101"/>
      <c r="I279" s="123">
        <v>188.4</v>
      </c>
      <c r="J279" s="102">
        <f t="shared" si="12"/>
        <v>5652</v>
      </c>
      <c r="K279" s="101">
        <f>BDI!$G$17</f>
        <v>0.11260000000000001</v>
      </c>
      <c r="L279" s="101"/>
      <c r="M279" s="101"/>
      <c r="N279" s="104">
        <f t="shared" si="13"/>
        <v>209.61</v>
      </c>
      <c r="O279" s="103">
        <f t="shared" si="14"/>
        <v>1886.49</v>
      </c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7"/>
      <c r="BA279" s="77"/>
      <c r="BB279" s="77"/>
      <c r="BC279" s="77"/>
      <c r="BD279" s="77"/>
      <c r="BE279" s="77"/>
      <c r="BF279" s="77"/>
      <c r="BG279" s="77"/>
      <c r="BH279" s="77"/>
      <c r="BI279" s="77"/>
      <c r="BJ279" s="77"/>
      <c r="BK279" s="77"/>
      <c r="BL279" s="77"/>
      <c r="BM279" s="77"/>
      <c r="BN279" s="77"/>
      <c r="BO279" s="77"/>
      <c r="BP279" s="77"/>
      <c r="BQ279" s="77"/>
      <c r="BR279" s="77"/>
      <c r="BS279" s="77"/>
      <c r="BT279" s="77"/>
      <c r="BU279" s="77"/>
      <c r="BV279" s="77"/>
      <c r="BW279" s="77"/>
      <c r="BX279" s="77"/>
      <c r="BY279" s="77"/>
      <c r="BZ279" s="77"/>
      <c r="CA279" s="77"/>
      <c r="CB279" s="77"/>
      <c r="CC279" s="77"/>
      <c r="CD279" s="77"/>
      <c r="CE279" s="77"/>
      <c r="CF279" s="77"/>
      <c r="CG279" s="77"/>
      <c r="CH279" s="77"/>
      <c r="CI279" s="77"/>
      <c r="CJ279" s="77"/>
      <c r="CK279" s="77"/>
      <c r="CL279" s="77"/>
      <c r="CM279" s="77"/>
      <c r="CN279" s="77"/>
      <c r="CO279" s="77"/>
      <c r="CP279" s="77"/>
      <c r="CQ279" s="77"/>
      <c r="CR279" s="77"/>
      <c r="CS279" s="77"/>
      <c r="CT279" s="77"/>
      <c r="CU279" s="77"/>
      <c r="CV279" s="77"/>
      <c r="CW279" s="77"/>
      <c r="CX279" s="77"/>
      <c r="CY279" s="77"/>
      <c r="CZ279" s="77"/>
      <c r="DA279" s="77"/>
      <c r="DB279" s="77"/>
      <c r="DC279" s="77"/>
      <c r="DD279" s="77"/>
      <c r="DE279" s="77"/>
      <c r="DF279" s="77"/>
      <c r="DG279" s="77"/>
      <c r="DH279" s="77"/>
      <c r="DI279" s="77"/>
      <c r="DJ279" s="77"/>
      <c r="DK279" s="77"/>
      <c r="DL279" s="77"/>
      <c r="DM279" s="77"/>
      <c r="DN279" s="77"/>
      <c r="DO279" s="77"/>
      <c r="DP279" s="77"/>
      <c r="DQ279" s="77"/>
      <c r="DR279" s="77"/>
      <c r="DS279" s="77"/>
      <c r="DT279" s="77"/>
      <c r="DU279" s="77"/>
      <c r="DV279" s="77"/>
      <c r="DW279" s="77"/>
      <c r="DX279" s="77"/>
      <c r="DY279" s="77"/>
      <c r="DZ279" s="77"/>
      <c r="EA279" s="77"/>
      <c r="EB279" s="77"/>
      <c r="EC279" s="77"/>
      <c r="ED279" s="77"/>
      <c r="EE279" s="77"/>
      <c r="EF279" s="77"/>
      <c r="EG279" s="77"/>
      <c r="EH279" s="77"/>
      <c r="EI279" s="77"/>
      <c r="EJ279" s="77"/>
      <c r="EK279" s="77"/>
      <c r="EL279" s="77"/>
      <c r="EM279" s="77"/>
      <c r="EN279" s="77"/>
      <c r="EO279" s="77"/>
      <c r="EP279" s="77"/>
      <c r="EQ279" s="77"/>
      <c r="ER279" s="77"/>
      <c r="ES279" s="77"/>
      <c r="ET279" s="77"/>
      <c r="EU279" s="77"/>
      <c r="EV279" s="77"/>
      <c r="EW279" s="77"/>
      <c r="EX279" s="77"/>
      <c r="EY279" s="77"/>
      <c r="EZ279" s="77"/>
      <c r="FA279" s="77"/>
      <c r="FB279" s="77"/>
      <c r="FC279" s="77"/>
      <c r="FD279" s="77"/>
      <c r="FE279" s="77"/>
      <c r="FF279" s="77"/>
      <c r="FG279" s="77"/>
      <c r="FH279" s="77"/>
      <c r="FI279" s="77"/>
      <c r="FJ279" s="77"/>
      <c r="FK279" s="77"/>
    </row>
    <row r="280" spans="1:167" s="78" customFormat="1" x14ac:dyDescent="0.2">
      <c r="A280" s="97" t="s">
        <v>2052</v>
      </c>
      <c r="B280" s="97" t="s">
        <v>700</v>
      </c>
      <c r="C280" s="98" t="s">
        <v>1312</v>
      </c>
      <c r="D280" s="99" t="s">
        <v>17</v>
      </c>
      <c r="E280" s="99">
        <v>2</v>
      </c>
      <c r="F280" s="99">
        <v>0.3</v>
      </c>
      <c r="G280" s="100"/>
      <c r="H280" s="101"/>
      <c r="I280" s="123">
        <v>1226.9000000000001</v>
      </c>
      <c r="J280" s="102">
        <f t="shared" si="12"/>
        <v>2453.8000000000002</v>
      </c>
      <c r="K280" s="101">
        <f>BDI!$G$17</f>
        <v>0.11260000000000001</v>
      </c>
      <c r="L280" s="101"/>
      <c r="M280" s="101"/>
      <c r="N280" s="104">
        <f t="shared" si="13"/>
        <v>1365.05</v>
      </c>
      <c r="O280" s="103">
        <f t="shared" si="14"/>
        <v>819.03</v>
      </c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7"/>
      <c r="BA280" s="77"/>
      <c r="BB280" s="77"/>
      <c r="BC280" s="77"/>
      <c r="BD280" s="77"/>
      <c r="BE280" s="77"/>
      <c r="BF280" s="77"/>
      <c r="BG280" s="77"/>
      <c r="BH280" s="77"/>
      <c r="BI280" s="77"/>
      <c r="BJ280" s="77"/>
      <c r="BK280" s="77"/>
      <c r="BL280" s="77"/>
      <c r="BM280" s="77"/>
      <c r="BN280" s="77"/>
      <c r="BO280" s="77"/>
      <c r="BP280" s="77"/>
      <c r="BQ280" s="77"/>
      <c r="BR280" s="77"/>
      <c r="BS280" s="77"/>
      <c r="BT280" s="77"/>
      <c r="BU280" s="77"/>
      <c r="BV280" s="77"/>
      <c r="BW280" s="77"/>
      <c r="BX280" s="77"/>
      <c r="BY280" s="77"/>
      <c r="BZ280" s="77"/>
      <c r="CA280" s="77"/>
      <c r="CB280" s="77"/>
      <c r="CC280" s="77"/>
      <c r="CD280" s="77"/>
      <c r="CE280" s="77"/>
      <c r="CF280" s="77"/>
      <c r="CG280" s="77"/>
      <c r="CH280" s="77"/>
      <c r="CI280" s="77"/>
      <c r="CJ280" s="77"/>
      <c r="CK280" s="77"/>
      <c r="CL280" s="77"/>
      <c r="CM280" s="77"/>
      <c r="CN280" s="77"/>
      <c r="CO280" s="77"/>
      <c r="CP280" s="77"/>
      <c r="CQ280" s="77"/>
      <c r="CR280" s="77"/>
      <c r="CS280" s="77"/>
      <c r="CT280" s="77"/>
      <c r="CU280" s="77"/>
      <c r="CV280" s="77"/>
      <c r="CW280" s="77"/>
      <c r="CX280" s="77"/>
      <c r="CY280" s="77"/>
      <c r="CZ280" s="77"/>
      <c r="DA280" s="77"/>
      <c r="DB280" s="77"/>
      <c r="DC280" s="77"/>
      <c r="DD280" s="77"/>
      <c r="DE280" s="77"/>
      <c r="DF280" s="77"/>
      <c r="DG280" s="77"/>
      <c r="DH280" s="77"/>
      <c r="DI280" s="77"/>
      <c r="DJ280" s="77"/>
      <c r="DK280" s="77"/>
      <c r="DL280" s="77"/>
      <c r="DM280" s="77"/>
      <c r="DN280" s="77"/>
      <c r="DO280" s="77"/>
      <c r="DP280" s="77"/>
      <c r="DQ280" s="77"/>
      <c r="DR280" s="77"/>
      <c r="DS280" s="77"/>
      <c r="DT280" s="77"/>
      <c r="DU280" s="77"/>
      <c r="DV280" s="77"/>
      <c r="DW280" s="77"/>
      <c r="DX280" s="77"/>
      <c r="DY280" s="77"/>
      <c r="DZ280" s="77"/>
      <c r="EA280" s="77"/>
      <c r="EB280" s="77"/>
      <c r="EC280" s="77"/>
      <c r="ED280" s="77"/>
      <c r="EE280" s="77"/>
      <c r="EF280" s="77"/>
      <c r="EG280" s="77"/>
      <c r="EH280" s="77"/>
      <c r="EI280" s="77"/>
      <c r="EJ280" s="77"/>
      <c r="EK280" s="77"/>
      <c r="EL280" s="77"/>
      <c r="EM280" s="77"/>
      <c r="EN280" s="77"/>
      <c r="EO280" s="77"/>
      <c r="EP280" s="77"/>
      <c r="EQ280" s="77"/>
      <c r="ER280" s="77"/>
      <c r="ES280" s="77"/>
      <c r="ET280" s="77"/>
      <c r="EU280" s="77"/>
      <c r="EV280" s="77"/>
      <c r="EW280" s="77"/>
      <c r="EX280" s="77"/>
      <c r="EY280" s="77"/>
      <c r="EZ280" s="77"/>
      <c r="FA280" s="77"/>
      <c r="FB280" s="77"/>
      <c r="FC280" s="77"/>
      <c r="FD280" s="77"/>
      <c r="FE280" s="77"/>
      <c r="FF280" s="77"/>
      <c r="FG280" s="77"/>
      <c r="FH280" s="77"/>
      <c r="FI280" s="77"/>
      <c r="FJ280" s="77"/>
      <c r="FK280" s="77"/>
    </row>
    <row r="281" spans="1:167" s="78" customFormat="1" x14ac:dyDescent="0.2">
      <c r="A281" s="97" t="s">
        <v>2053</v>
      </c>
      <c r="B281" s="97" t="s">
        <v>701</v>
      </c>
      <c r="C281" s="98" t="s">
        <v>1313</v>
      </c>
      <c r="D281" s="99" t="s">
        <v>17</v>
      </c>
      <c r="E281" s="99">
        <v>2</v>
      </c>
      <c r="F281" s="99">
        <v>0.3</v>
      </c>
      <c r="G281" s="100"/>
      <c r="H281" s="101"/>
      <c r="I281" s="123">
        <v>1304.45</v>
      </c>
      <c r="J281" s="102">
        <f t="shared" si="12"/>
        <v>2608.9</v>
      </c>
      <c r="K281" s="101">
        <f>BDI!$G$17</f>
        <v>0.11260000000000001</v>
      </c>
      <c r="L281" s="101"/>
      <c r="M281" s="101"/>
      <c r="N281" s="104">
        <f t="shared" si="13"/>
        <v>1451.33</v>
      </c>
      <c r="O281" s="103">
        <f t="shared" si="14"/>
        <v>870.8</v>
      </c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  <c r="AY281" s="77"/>
      <c r="AZ281" s="77"/>
      <c r="BA281" s="77"/>
      <c r="BB281" s="77"/>
      <c r="BC281" s="77"/>
      <c r="BD281" s="77"/>
      <c r="BE281" s="77"/>
      <c r="BF281" s="77"/>
      <c r="BG281" s="77"/>
      <c r="BH281" s="77"/>
      <c r="BI281" s="77"/>
      <c r="BJ281" s="77"/>
      <c r="BK281" s="77"/>
      <c r="BL281" s="77"/>
      <c r="BM281" s="77"/>
      <c r="BN281" s="77"/>
      <c r="BO281" s="77"/>
      <c r="BP281" s="77"/>
      <c r="BQ281" s="77"/>
      <c r="BR281" s="77"/>
      <c r="BS281" s="77"/>
      <c r="BT281" s="77"/>
      <c r="BU281" s="77"/>
      <c r="BV281" s="77"/>
      <c r="BW281" s="77"/>
      <c r="BX281" s="77"/>
      <c r="BY281" s="77"/>
      <c r="BZ281" s="77"/>
      <c r="CA281" s="77"/>
      <c r="CB281" s="77"/>
      <c r="CC281" s="77"/>
      <c r="CD281" s="77"/>
      <c r="CE281" s="77"/>
      <c r="CF281" s="77"/>
      <c r="CG281" s="77"/>
      <c r="CH281" s="77"/>
      <c r="CI281" s="77"/>
      <c r="CJ281" s="77"/>
      <c r="CK281" s="77"/>
      <c r="CL281" s="77"/>
      <c r="CM281" s="77"/>
      <c r="CN281" s="77"/>
      <c r="CO281" s="77"/>
      <c r="CP281" s="77"/>
      <c r="CQ281" s="77"/>
      <c r="CR281" s="77"/>
      <c r="CS281" s="77"/>
      <c r="CT281" s="77"/>
      <c r="CU281" s="77"/>
      <c r="CV281" s="77"/>
      <c r="CW281" s="77"/>
      <c r="CX281" s="77"/>
      <c r="CY281" s="77"/>
      <c r="CZ281" s="77"/>
      <c r="DA281" s="77"/>
      <c r="DB281" s="77"/>
      <c r="DC281" s="77"/>
      <c r="DD281" s="77"/>
      <c r="DE281" s="77"/>
      <c r="DF281" s="77"/>
      <c r="DG281" s="77"/>
      <c r="DH281" s="77"/>
      <c r="DI281" s="77"/>
      <c r="DJ281" s="77"/>
      <c r="DK281" s="77"/>
      <c r="DL281" s="77"/>
      <c r="DM281" s="77"/>
      <c r="DN281" s="77"/>
      <c r="DO281" s="77"/>
      <c r="DP281" s="77"/>
      <c r="DQ281" s="77"/>
      <c r="DR281" s="77"/>
      <c r="DS281" s="77"/>
      <c r="DT281" s="77"/>
      <c r="DU281" s="77"/>
      <c r="DV281" s="77"/>
      <c r="DW281" s="77"/>
      <c r="DX281" s="77"/>
      <c r="DY281" s="77"/>
      <c r="DZ281" s="77"/>
      <c r="EA281" s="77"/>
      <c r="EB281" s="77"/>
      <c r="EC281" s="77"/>
      <c r="ED281" s="77"/>
      <c r="EE281" s="77"/>
      <c r="EF281" s="77"/>
      <c r="EG281" s="77"/>
      <c r="EH281" s="77"/>
      <c r="EI281" s="77"/>
      <c r="EJ281" s="77"/>
      <c r="EK281" s="77"/>
      <c r="EL281" s="77"/>
      <c r="EM281" s="77"/>
      <c r="EN281" s="77"/>
      <c r="EO281" s="77"/>
      <c r="EP281" s="77"/>
      <c r="EQ281" s="77"/>
      <c r="ER281" s="77"/>
      <c r="ES281" s="77"/>
      <c r="ET281" s="77"/>
      <c r="EU281" s="77"/>
      <c r="EV281" s="77"/>
      <c r="EW281" s="77"/>
      <c r="EX281" s="77"/>
      <c r="EY281" s="77"/>
      <c r="EZ281" s="77"/>
      <c r="FA281" s="77"/>
      <c r="FB281" s="77"/>
      <c r="FC281" s="77"/>
      <c r="FD281" s="77"/>
      <c r="FE281" s="77"/>
      <c r="FF281" s="77"/>
      <c r="FG281" s="77"/>
      <c r="FH281" s="77"/>
      <c r="FI281" s="77"/>
      <c r="FJ281" s="77"/>
      <c r="FK281" s="77"/>
    </row>
    <row r="282" spans="1:167" s="78" customFormat="1" x14ac:dyDescent="0.2">
      <c r="A282" s="97" t="s">
        <v>2054</v>
      </c>
      <c r="B282" s="97" t="s">
        <v>702</v>
      </c>
      <c r="C282" s="98" t="s">
        <v>1314</v>
      </c>
      <c r="D282" s="99" t="s">
        <v>17</v>
      </c>
      <c r="E282" s="99">
        <v>2</v>
      </c>
      <c r="F282" s="99">
        <v>0.3</v>
      </c>
      <c r="G282" s="100"/>
      <c r="H282" s="101"/>
      <c r="I282" s="123">
        <v>1658.21</v>
      </c>
      <c r="J282" s="102">
        <f t="shared" si="12"/>
        <v>3316.42</v>
      </c>
      <c r="K282" s="101">
        <f>BDI!$G$17</f>
        <v>0.11260000000000001</v>
      </c>
      <c r="L282" s="101"/>
      <c r="M282" s="101"/>
      <c r="N282" s="104">
        <f t="shared" si="13"/>
        <v>1844.92</v>
      </c>
      <c r="O282" s="103">
        <f t="shared" si="14"/>
        <v>1106.95</v>
      </c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7"/>
      <c r="BA282" s="77"/>
      <c r="BB282" s="77"/>
      <c r="BC282" s="77"/>
      <c r="BD282" s="77"/>
      <c r="BE282" s="77"/>
      <c r="BF282" s="77"/>
      <c r="BG282" s="77"/>
      <c r="BH282" s="77"/>
      <c r="BI282" s="77"/>
      <c r="BJ282" s="77"/>
      <c r="BK282" s="77"/>
      <c r="BL282" s="77"/>
      <c r="BM282" s="77"/>
      <c r="BN282" s="77"/>
      <c r="BO282" s="77"/>
      <c r="BP282" s="77"/>
      <c r="BQ282" s="77"/>
      <c r="BR282" s="77"/>
      <c r="BS282" s="77"/>
      <c r="BT282" s="77"/>
      <c r="BU282" s="77"/>
      <c r="BV282" s="77"/>
      <c r="BW282" s="77"/>
      <c r="BX282" s="77"/>
      <c r="BY282" s="77"/>
      <c r="BZ282" s="77"/>
      <c r="CA282" s="77"/>
      <c r="CB282" s="77"/>
      <c r="CC282" s="77"/>
      <c r="CD282" s="77"/>
      <c r="CE282" s="77"/>
      <c r="CF282" s="77"/>
      <c r="CG282" s="77"/>
      <c r="CH282" s="77"/>
      <c r="CI282" s="77"/>
      <c r="CJ282" s="77"/>
      <c r="CK282" s="77"/>
      <c r="CL282" s="77"/>
      <c r="CM282" s="77"/>
      <c r="CN282" s="77"/>
      <c r="CO282" s="77"/>
      <c r="CP282" s="77"/>
      <c r="CQ282" s="77"/>
      <c r="CR282" s="77"/>
      <c r="CS282" s="77"/>
      <c r="CT282" s="77"/>
      <c r="CU282" s="77"/>
      <c r="CV282" s="77"/>
      <c r="CW282" s="77"/>
      <c r="CX282" s="77"/>
      <c r="CY282" s="77"/>
      <c r="CZ282" s="77"/>
      <c r="DA282" s="77"/>
      <c r="DB282" s="77"/>
      <c r="DC282" s="77"/>
      <c r="DD282" s="77"/>
      <c r="DE282" s="77"/>
      <c r="DF282" s="77"/>
      <c r="DG282" s="77"/>
      <c r="DH282" s="77"/>
      <c r="DI282" s="77"/>
      <c r="DJ282" s="77"/>
      <c r="DK282" s="77"/>
      <c r="DL282" s="77"/>
      <c r="DM282" s="77"/>
      <c r="DN282" s="77"/>
      <c r="DO282" s="77"/>
      <c r="DP282" s="77"/>
      <c r="DQ282" s="77"/>
      <c r="DR282" s="77"/>
      <c r="DS282" s="77"/>
      <c r="DT282" s="77"/>
      <c r="DU282" s="77"/>
      <c r="DV282" s="77"/>
      <c r="DW282" s="77"/>
      <c r="DX282" s="77"/>
      <c r="DY282" s="77"/>
      <c r="DZ282" s="77"/>
      <c r="EA282" s="77"/>
      <c r="EB282" s="77"/>
      <c r="EC282" s="77"/>
      <c r="ED282" s="77"/>
      <c r="EE282" s="77"/>
      <c r="EF282" s="77"/>
      <c r="EG282" s="77"/>
      <c r="EH282" s="77"/>
      <c r="EI282" s="77"/>
      <c r="EJ282" s="77"/>
      <c r="EK282" s="77"/>
      <c r="EL282" s="77"/>
      <c r="EM282" s="77"/>
      <c r="EN282" s="77"/>
      <c r="EO282" s="77"/>
      <c r="EP282" s="77"/>
      <c r="EQ282" s="77"/>
      <c r="ER282" s="77"/>
      <c r="ES282" s="77"/>
      <c r="ET282" s="77"/>
      <c r="EU282" s="77"/>
      <c r="EV282" s="77"/>
      <c r="EW282" s="77"/>
      <c r="EX282" s="77"/>
      <c r="EY282" s="77"/>
      <c r="EZ282" s="77"/>
      <c r="FA282" s="77"/>
      <c r="FB282" s="77"/>
      <c r="FC282" s="77"/>
      <c r="FD282" s="77"/>
      <c r="FE282" s="77"/>
      <c r="FF282" s="77"/>
      <c r="FG282" s="77"/>
      <c r="FH282" s="77"/>
      <c r="FI282" s="77"/>
      <c r="FJ282" s="77"/>
      <c r="FK282" s="77"/>
    </row>
    <row r="283" spans="1:167" s="78" customFormat="1" x14ac:dyDescent="0.2">
      <c r="A283" s="97" t="s">
        <v>2055</v>
      </c>
      <c r="B283" s="97" t="s">
        <v>703</v>
      </c>
      <c r="C283" s="98" t="s">
        <v>1315</v>
      </c>
      <c r="D283" s="99" t="s">
        <v>17</v>
      </c>
      <c r="E283" s="99">
        <v>2</v>
      </c>
      <c r="F283" s="99">
        <v>0.3</v>
      </c>
      <c r="G283" s="100"/>
      <c r="H283" s="101"/>
      <c r="I283" s="123">
        <v>2439.4</v>
      </c>
      <c r="J283" s="102">
        <f t="shared" si="12"/>
        <v>4878.8</v>
      </c>
      <c r="K283" s="101">
        <f>BDI!$G$17</f>
        <v>0.11260000000000001</v>
      </c>
      <c r="L283" s="101"/>
      <c r="M283" s="101"/>
      <c r="N283" s="104">
        <f t="shared" si="13"/>
        <v>2714.08</v>
      </c>
      <c r="O283" s="103">
        <f t="shared" si="14"/>
        <v>1628.45</v>
      </c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7"/>
      <c r="BA283" s="77"/>
      <c r="BB283" s="77"/>
      <c r="BC283" s="77"/>
      <c r="BD283" s="77"/>
      <c r="BE283" s="77"/>
      <c r="BF283" s="77"/>
      <c r="BG283" s="77"/>
      <c r="BH283" s="77"/>
      <c r="BI283" s="77"/>
      <c r="BJ283" s="77"/>
      <c r="BK283" s="77"/>
      <c r="BL283" s="77"/>
      <c r="BM283" s="77"/>
      <c r="BN283" s="77"/>
      <c r="BO283" s="77"/>
      <c r="BP283" s="77"/>
      <c r="BQ283" s="77"/>
      <c r="BR283" s="77"/>
      <c r="BS283" s="77"/>
      <c r="BT283" s="77"/>
      <c r="BU283" s="77"/>
      <c r="BV283" s="77"/>
      <c r="BW283" s="77"/>
      <c r="BX283" s="77"/>
      <c r="BY283" s="77"/>
      <c r="BZ283" s="77"/>
      <c r="CA283" s="77"/>
      <c r="CB283" s="77"/>
      <c r="CC283" s="77"/>
      <c r="CD283" s="77"/>
      <c r="CE283" s="77"/>
      <c r="CF283" s="77"/>
      <c r="CG283" s="77"/>
      <c r="CH283" s="77"/>
      <c r="CI283" s="77"/>
      <c r="CJ283" s="77"/>
      <c r="CK283" s="77"/>
      <c r="CL283" s="77"/>
      <c r="CM283" s="77"/>
      <c r="CN283" s="77"/>
      <c r="CO283" s="77"/>
      <c r="CP283" s="77"/>
      <c r="CQ283" s="77"/>
      <c r="CR283" s="77"/>
      <c r="CS283" s="77"/>
      <c r="CT283" s="77"/>
      <c r="CU283" s="77"/>
      <c r="CV283" s="77"/>
      <c r="CW283" s="77"/>
      <c r="CX283" s="77"/>
      <c r="CY283" s="77"/>
      <c r="CZ283" s="77"/>
      <c r="DA283" s="77"/>
      <c r="DB283" s="77"/>
      <c r="DC283" s="77"/>
      <c r="DD283" s="77"/>
      <c r="DE283" s="77"/>
      <c r="DF283" s="77"/>
      <c r="DG283" s="77"/>
      <c r="DH283" s="77"/>
      <c r="DI283" s="77"/>
      <c r="DJ283" s="77"/>
      <c r="DK283" s="77"/>
      <c r="DL283" s="77"/>
      <c r="DM283" s="77"/>
      <c r="DN283" s="77"/>
      <c r="DO283" s="77"/>
      <c r="DP283" s="77"/>
      <c r="DQ283" s="77"/>
      <c r="DR283" s="77"/>
      <c r="DS283" s="77"/>
      <c r="DT283" s="77"/>
      <c r="DU283" s="77"/>
      <c r="DV283" s="77"/>
      <c r="DW283" s="77"/>
      <c r="DX283" s="77"/>
      <c r="DY283" s="77"/>
      <c r="DZ283" s="77"/>
      <c r="EA283" s="77"/>
      <c r="EB283" s="77"/>
      <c r="EC283" s="77"/>
      <c r="ED283" s="77"/>
      <c r="EE283" s="77"/>
      <c r="EF283" s="77"/>
      <c r="EG283" s="77"/>
      <c r="EH283" s="77"/>
      <c r="EI283" s="77"/>
      <c r="EJ283" s="77"/>
      <c r="EK283" s="77"/>
      <c r="EL283" s="77"/>
      <c r="EM283" s="77"/>
      <c r="EN283" s="77"/>
      <c r="EO283" s="77"/>
      <c r="EP283" s="77"/>
      <c r="EQ283" s="77"/>
      <c r="ER283" s="77"/>
      <c r="ES283" s="77"/>
      <c r="ET283" s="77"/>
      <c r="EU283" s="77"/>
      <c r="EV283" s="77"/>
      <c r="EW283" s="77"/>
      <c r="EX283" s="77"/>
      <c r="EY283" s="77"/>
      <c r="EZ283" s="77"/>
      <c r="FA283" s="77"/>
      <c r="FB283" s="77"/>
      <c r="FC283" s="77"/>
      <c r="FD283" s="77"/>
      <c r="FE283" s="77"/>
      <c r="FF283" s="77"/>
      <c r="FG283" s="77"/>
      <c r="FH283" s="77"/>
      <c r="FI283" s="77"/>
      <c r="FJ283" s="77"/>
      <c r="FK283" s="77"/>
    </row>
    <row r="284" spans="1:167" s="78" customFormat="1" x14ac:dyDescent="0.2">
      <c r="A284" s="97" t="s">
        <v>2056</v>
      </c>
      <c r="B284" s="97" t="s">
        <v>704</v>
      </c>
      <c r="C284" s="98" t="s">
        <v>1316</v>
      </c>
      <c r="D284" s="99" t="s">
        <v>17</v>
      </c>
      <c r="E284" s="99">
        <v>2</v>
      </c>
      <c r="F284" s="99">
        <v>0.3</v>
      </c>
      <c r="G284" s="100"/>
      <c r="H284" s="101"/>
      <c r="I284" s="123">
        <v>3357.65</v>
      </c>
      <c r="J284" s="102">
        <f t="shared" si="12"/>
        <v>6715.3</v>
      </c>
      <c r="K284" s="101">
        <f>BDI!$G$17</f>
        <v>0.11260000000000001</v>
      </c>
      <c r="L284" s="101"/>
      <c r="M284" s="101"/>
      <c r="N284" s="104">
        <f t="shared" si="13"/>
        <v>3735.72</v>
      </c>
      <c r="O284" s="103">
        <f t="shared" si="14"/>
        <v>2241.4299999999998</v>
      </c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  <c r="BA284" s="77"/>
      <c r="BB284" s="77"/>
      <c r="BC284" s="77"/>
      <c r="BD284" s="77"/>
      <c r="BE284" s="77"/>
      <c r="BF284" s="77"/>
      <c r="BG284" s="77"/>
      <c r="BH284" s="77"/>
      <c r="BI284" s="77"/>
      <c r="BJ284" s="77"/>
      <c r="BK284" s="77"/>
      <c r="BL284" s="77"/>
      <c r="BM284" s="77"/>
      <c r="BN284" s="77"/>
      <c r="BO284" s="77"/>
      <c r="BP284" s="77"/>
      <c r="BQ284" s="77"/>
      <c r="BR284" s="77"/>
      <c r="BS284" s="77"/>
      <c r="BT284" s="77"/>
      <c r="BU284" s="77"/>
      <c r="BV284" s="77"/>
      <c r="BW284" s="77"/>
      <c r="BX284" s="77"/>
      <c r="BY284" s="77"/>
      <c r="BZ284" s="77"/>
      <c r="CA284" s="77"/>
      <c r="CB284" s="77"/>
      <c r="CC284" s="77"/>
      <c r="CD284" s="77"/>
      <c r="CE284" s="77"/>
      <c r="CF284" s="77"/>
      <c r="CG284" s="77"/>
      <c r="CH284" s="77"/>
      <c r="CI284" s="77"/>
      <c r="CJ284" s="77"/>
      <c r="CK284" s="77"/>
      <c r="CL284" s="77"/>
      <c r="CM284" s="77"/>
      <c r="CN284" s="77"/>
      <c r="CO284" s="77"/>
      <c r="CP284" s="77"/>
      <c r="CQ284" s="77"/>
      <c r="CR284" s="77"/>
      <c r="CS284" s="77"/>
      <c r="CT284" s="77"/>
      <c r="CU284" s="77"/>
      <c r="CV284" s="77"/>
      <c r="CW284" s="77"/>
      <c r="CX284" s="77"/>
      <c r="CY284" s="77"/>
      <c r="CZ284" s="77"/>
      <c r="DA284" s="77"/>
      <c r="DB284" s="77"/>
      <c r="DC284" s="77"/>
      <c r="DD284" s="77"/>
      <c r="DE284" s="77"/>
      <c r="DF284" s="77"/>
      <c r="DG284" s="77"/>
      <c r="DH284" s="77"/>
      <c r="DI284" s="77"/>
      <c r="DJ284" s="77"/>
      <c r="DK284" s="77"/>
      <c r="DL284" s="77"/>
      <c r="DM284" s="77"/>
      <c r="DN284" s="77"/>
      <c r="DO284" s="77"/>
      <c r="DP284" s="77"/>
      <c r="DQ284" s="77"/>
      <c r="DR284" s="77"/>
      <c r="DS284" s="77"/>
      <c r="DT284" s="77"/>
      <c r="DU284" s="77"/>
      <c r="DV284" s="77"/>
      <c r="DW284" s="77"/>
      <c r="DX284" s="77"/>
      <c r="DY284" s="77"/>
      <c r="DZ284" s="77"/>
      <c r="EA284" s="77"/>
      <c r="EB284" s="77"/>
      <c r="EC284" s="77"/>
      <c r="ED284" s="77"/>
      <c r="EE284" s="77"/>
      <c r="EF284" s="77"/>
      <c r="EG284" s="77"/>
      <c r="EH284" s="77"/>
      <c r="EI284" s="77"/>
      <c r="EJ284" s="77"/>
      <c r="EK284" s="77"/>
      <c r="EL284" s="77"/>
      <c r="EM284" s="77"/>
      <c r="EN284" s="77"/>
      <c r="EO284" s="77"/>
      <c r="EP284" s="77"/>
      <c r="EQ284" s="77"/>
      <c r="ER284" s="77"/>
      <c r="ES284" s="77"/>
      <c r="ET284" s="77"/>
      <c r="EU284" s="77"/>
      <c r="EV284" s="77"/>
      <c r="EW284" s="77"/>
      <c r="EX284" s="77"/>
      <c r="EY284" s="77"/>
      <c r="EZ284" s="77"/>
      <c r="FA284" s="77"/>
      <c r="FB284" s="77"/>
      <c r="FC284" s="77"/>
      <c r="FD284" s="77"/>
      <c r="FE284" s="77"/>
      <c r="FF284" s="77"/>
      <c r="FG284" s="77"/>
      <c r="FH284" s="77"/>
      <c r="FI284" s="77"/>
      <c r="FJ284" s="77"/>
      <c r="FK284" s="77"/>
    </row>
    <row r="285" spans="1:167" s="78" customFormat="1" x14ac:dyDescent="0.2">
      <c r="A285" s="97" t="s">
        <v>2057</v>
      </c>
      <c r="B285" s="97" t="s">
        <v>705</v>
      </c>
      <c r="C285" s="98" t="s">
        <v>1317</v>
      </c>
      <c r="D285" s="99" t="s">
        <v>17</v>
      </c>
      <c r="E285" s="99">
        <v>2</v>
      </c>
      <c r="F285" s="99">
        <v>0.3</v>
      </c>
      <c r="G285" s="100"/>
      <c r="H285" s="101"/>
      <c r="I285" s="123">
        <v>4292.87</v>
      </c>
      <c r="J285" s="102">
        <f t="shared" si="12"/>
        <v>8585.74</v>
      </c>
      <c r="K285" s="101">
        <f>BDI!$G$17</f>
        <v>0.11260000000000001</v>
      </c>
      <c r="L285" s="101"/>
      <c r="M285" s="101"/>
      <c r="N285" s="104">
        <f t="shared" si="13"/>
        <v>4776.25</v>
      </c>
      <c r="O285" s="103">
        <f t="shared" si="14"/>
        <v>2865.75</v>
      </c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  <c r="AY285" s="77"/>
      <c r="AZ285" s="77"/>
      <c r="BA285" s="77"/>
      <c r="BB285" s="77"/>
      <c r="BC285" s="77"/>
      <c r="BD285" s="77"/>
      <c r="BE285" s="77"/>
      <c r="BF285" s="77"/>
      <c r="BG285" s="77"/>
      <c r="BH285" s="77"/>
      <c r="BI285" s="77"/>
      <c r="BJ285" s="77"/>
      <c r="BK285" s="77"/>
      <c r="BL285" s="77"/>
      <c r="BM285" s="77"/>
      <c r="BN285" s="77"/>
      <c r="BO285" s="77"/>
      <c r="BP285" s="77"/>
      <c r="BQ285" s="77"/>
      <c r="BR285" s="77"/>
      <c r="BS285" s="77"/>
      <c r="BT285" s="77"/>
      <c r="BU285" s="77"/>
      <c r="BV285" s="77"/>
      <c r="BW285" s="77"/>
      <c r="BX285" s="77"/>
      <c r="BY285" s="77"/>
      <c r="BZ285" s="77"/>
      <c r="CA285" s="77"/>
      <c r="CB285" s="77"/>
      <c r="CC285" s="77"/>
      <c r="CD285" s="77"/>
      <c r="CE285" s="77"/>
      <c r="CF285" s="77"/>
      <c r="CG285" s="77"/>
      <c r="CH285" s="77"/>
      <c r="CI285" s="77"/>
      <c r="CJ285" s="77"/>
      <c r="CK285" s="77"/>
      <c r="CL285" s="77"/>
      <c r="CM285" s="77"/>
      <c r="CN285" s="77"/>
      <c r="CO285" s="77"/>
      <c r="CP285" s="77"/>
      <c r="CQ285" s="77"/>
      <c r="CR285" s="77"/>
      <c r="CS285" s="77"/>
      <c r="CT285" s="77"/>
      <c r="CU285" s="77"/>
      <c r="CV285" s="77"/>
      <c r="CW285" s="77"/>
      <c r="CX285" s="77"/>
      <c r="CY285" s="77"/>
      <c r="CZ285" s="77"/>
      <c r="DA285" s="77"/>
      <c r="DB285" s="77"/>
      <c r="DC285" s="77"/>
      <c r="DD285" s="77"/>
      <c r="DE285" s="77"/>
      <c r="DF285" s="77"/>
      <c r="DG285" s="77"/>
      <c r="DH285" s="77"/>
      <c r="DI285" s="77"/>
      <c r="DJ285" s="77"/>
      <c r="DK285" s="77"/>
      <c r="DL285" s="77"/>
      <c r="DM285" s="77"/>
      <c r="DN285" s="77"/>
      <c r="DO285" s="77"/>
      <c r="DP285" s="77"/>
      <c r="DQ285" s="77"/>
      <c r="DR285" s="77"/>
      <c r="DS285" s="77"/>
      <c r="DT285" s="77"/>
      <c r="DU285" s="77"/>
      <c r="DV285" s="77"/>
      <c r="DW285" s="77"/>
      <c r="DX285" s="77"/>
      <c r="DY285" s="77"/>
      <c r="DZ285" s="77"/>
      <c r="EA285" s="77"/>
      <c r="EB285" s="77"/>
      <c r="EC285" s="77"/>
      <c r="ED285" s="77"/>
      <c r="EE285" s="77"/>
      <c r="EF285" s="77"/>
      <c r="EG285" s="77"/>
      <c r="EH285" s="77"/>
      <c r="EI285" s="77"/>
      <c r="EJ285" s="77"/>
      <c r="EK285" s="77"/>
      <c r="EL285" s="77"/>
      <c r="EM285" s="77"/>
      <c r="EN285" s="77"/>
      <c r="EO285" s="77"/>
      <c r="EP285" s="77"/>
      <c r="EQ285" s="77"/>
      <c r="ER285" s="77"/>
      <c r="ES285" s="77"/>
      <c r="ET285" s="77"/>
      <c r="EU285" s="77"/>
      <c r="EV285" s="77"/>
      <c r="EW285" s="77"/>
      <c r="EX285" s="77"/>
      <c r="EY285" s="77"/>
      <c r="EZ285" s="77"/>
      <c r="FA285" s="77"/>
      <c r="FB285" s="77"/>
      <c r="FC285" s="77"/>
      <c r="FD285" s="77"/>
      <c r="FE285" s="77"/>
      <c r="FF285" s="77"/>
      <c r="FG285" s="77"/>
      <c r="FH285" s="77"/>
      <c r="FI285" s="77"/>
      <c r="FJ285" s="77"/>
      <c r="FK285" s="77"/>
    </row>
    <row r="286" spans="1:167" s="78" customFormat="1" x14ac:dyDescent="0.2">
      <c r="A286" s="97" t="s">
        <v>2058</v>
      </c>
      <c r="B286" s="97" t="s">
        <v>706</v>
      </c>
      <c r="C286" s="98" t="s">
        <v>1318</v>
      </c>
      <c r="D286" s="99" t="s">
        <v>17</v>
      </c>
      <c r="E286" s="99">
        <v>2</v>
      </c>
      <c r="F286" s="99">
        <v>0.3</v>
      </c>
      <c r="G286" s="100"/>
      <c r="H286" s="101"/>
      <c r="I286" s="123">
        <v>6791.4</v>
      </c>
      <c r="J286" s="102">
        <f t="shared" si="12"/>
        <v>13582.8</v>
      </c>
      <c r="K286" s="101">
        <f>BDI!$G$17</f>
        <v>0.11260000000000001</v>
      </c>
      <c r="L286" s="101"/>
      <c r="M286" s="101"/>
      <c r="N286" s="104">
        <f t="shared" si="13"/>
        <v>7556.11</v>
      </c>
      <c r="O286" s="103">
        <f t="shared" si="14"/>
        <v>4533.67</v>
      </c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  <c r="AY286" s="77"/>
      <c r="AZ286" s="77"/>
      <c r="BA286" s="77"/>
      <c r="BB286" s="77"/>
      <c r="BC286" s="77"/>
      <c r="BD286" s="77"/>
      <c r="BE286" s="77"/>
      <c r="BF286" s="77"/>
      <c r="BG286" s="77"/>
      <c r="BH286" s="77"/>
      <c r="BI286" s="77"/>
      <c r="BJ286" s="77"/>
      <c r="BK286" s="77"/>
      <c r="BL286" s="77"/>
      <c r="BM286" s="77"/>
      <c r="BN286" s="77"/>
      <c r="BO286" s="77"/>
      <c r="BP286" s="77"/>
      <c r="BQ286" s="77"/>
      <c r="BR286" s="77"/>
      <c r="BS286" s="77"/>
      <c r="BT286" s="77"/>
      <c r="BU286" s="77"/>
      <c r="BV286" s="77"/>
      <c r="BW286" s="77"/>
      <c r="BX286" s="77"/>
      <c r="BY286" s="77"/>
      <c r="BZ286" s="77"/>
      <c r="CA286" s="77"/>
      <c r="CB286" s="77"/>
      <c r="CC286" s="77"/>
      <c r="CD286" s="77"/>
      <c r="CE286" s="77"/>
      <c r="CF286" s="77"/>
      <c r="CG286" s="77"/>
      <c r="CH286" s="77"/>
      <c r="CI286" s="77"/>
      <c r="CJ286" s="77"/>
      <c r="CK286" s="77"/>
      <c r="CL286" s="77"/>
      <c r="CM286" s="77"/>
      <c r="CN286" s="77"/>
      <c r="CO286" s="77"/>
      <c r="CP286" s="77"/>
      <c r="CQ286" s="77"/>
      <c r="CR286" s="77"/>
      <c r="CS286" s="77"/>
      <c r="CT286" s="77"/>
      <c r="CU286" s="77"/>
      <c r="CV286" s="77"/>
      <c r="CW286" s="77"/>
      <c r="CX286" s="77"/>
      <c r="CY286" s="77"/>
      <c r="CZ286" s="77"/>
      <c r="DA286" s="77"/>
      <c r="DB286" s="77"/>
      <c r="DC286" s="77"/>
      <c r="DD286" s="77"/>
      <c r="DE286" s="77"/>
      <c r="DF286" s="77"/>
      <c r="DG286" s="77"/>
      <c r="DH286" s="77"/>
      <c r="DI286" s="77"/>
      <c r="DJ286" s="77"/>
      <c r="DK286" s="77"/>
      <c r="DL286" s="77"/>
      <c r="DM286" s="77"/>
      <c r="DN286" s="77"/>
      <c r="DO286" s="77"/>
      <c r="DP286" s="77"/>
      <c r="DQ286" s="77"/>
      <c r="DR286" s="77"/>
      <c r="DS286" s="77"/>
      <c r="DT286" s="77"/>
      <c r="DU286" s="77"/>
      <c r="DV286" s="77"/>
      <c r="DW286" s="77"/>
      <c r="DX286" s="77"/>
      <c r="DY286" s="77"/>
      <c r="DZ286" s="77"/>
      <c r="EA286" s="77"/>
      <c r="EB286" s="77"/>
      <c r="EC286" s="77"/>
      <c r="ED286" s="77"/>
      <c r="EE286" s="77"/>
      <c r="EF286" s="77"/>
      <c r="EG286" s="77"/>
      <c r="EH286" s="77"/>
      <c r="EI286" s="77"/>
      <c r="EJ286" s="77"/>
      <c r="EK286" s="77"/>
      <c r="EL286" s="77"/>
      <c r="EM286" s="77"/>
      <c r="EN286" s="77"/>
      <c r="EO286" s="77"/>
      <c r="EP286" s="77"/>
      <c r="EQ286" s="77"/>
      <c r="ER286" s="77"/>
      <c r="ES286" s="77"/>
      <c r="ET286" s="77"/>
      <c r="EU286" s="77"/>
      <c r="EV286" s="77"/>
      <c r="EW286" s="77"/>
      <c r="EX286" s="77"/>
      <c r="EY286" s="77"/>
      <c r="EZ286" s="77"/>
      <c r="FA286" s="77"/>
      <c r="FB286" s="77"/>
      <c r="FC286" s="77"/>
      <c r="FD286" s="77"/>
      <c r="FE286" s="77"/>
      <c r="FF286" s="77"/>
      <c r="FG286" s="77"/>
      <c r="FH286" s="77"/>
      <c r="FI286" s="77"/>
      <c r="FJ286" s="77"/>
      <c r="FK286" s="77"/>
    </row>
    <row r="287" spans="1:167" s="78" customFormat="1" x14ac:dyDescent="0.2">
      <c r="A287" s="97" t="s">
        <v>2059</v>
      </c>
      <c r="B287" s="97" t="s">
        <v>707</v>
      </c>
      <c r="C287" s="98" t="s">
        <v>1319</v>
      </c>
      <c r="D287" s="99" t="s">
        <v>17</v>
      </c>
      <c r="E287" s="99">
        <v>2</v>
      </c>
      <c r="F287" s="99">
        <v>0.3</v>
      </c>
      <c r="G287" s="100"/>
      <c r="H287" s="101"/>
      <c r="I287" s="123">
        <v>18852.23</v>
      </c>
      <c r="J287" s="102">
        <f t="shared" si="12"/>
        <v>37704.46</v>
      </c>
      <c r="K287" s="101">
        <f>BDI!$G$17</f>
        <v>0.11260000000000001</v>
      </c>
      <c r="L287" s="101"/>
      <c r="M287" s="101"/>
      <c r="N287" s="104">
        <f t="shared" si="13"/>
        <v>20974.99</v>
      </c>
      <c r="O287" s="103">
        <f t="shared" si="14"/>
        <v>12584.99</v>
      </c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  <c r="AY287" s="77"/>
      <c r="AZ287" s="77"/>
      <c r="BA287" s="77"/>
      <c r="BB287" s="77"/>
      <c r="BC287" s="77"/>
      <c r="BD287" s="77"/>
      <c r="BE287" s="77"/>
      <c r="BF287" s="77"/>
      <c r="BG287" s="77"/>
      <c r="BH287" s="77"/>
      <c r="BI287" s="77"/>
      <c r="BJ287" s="77"/>
      <c r="BK287" s="77"/>
      <c r="BL287" s="77"/>
      <c r="BM287" s="77"/>
      <c r="BN287" s="77"/>
      <c r="BO287" s="77"/>
      <c r="BP287" s="77"/>
      <c r="BQ287" s="77"/>
      <c r="BR287" s="77"/>
      <c r="BS287" s="77"/>
      <c r="BT287" s="77"/>
      <c r="BU287" s="77"/>
      <c r="BV287" s="77"/>
      <c r="BW287" s="77"/>
      <c r="BX287" s="77"/>
      <c r="BY287" s="77"/>
      <c r="BZ287" s="77"/>
      <c r="CA287" s="77"/>
      <c r="CB287" s="77"/>
      <c r="CC287" s="77"/>
      <c r="CD287" s="77"/>
      <c r="CE287" s="77"/>
      <c r="CF287" s="77"/>
      <c r="CG287" s="77"/>
      <c r="CH287" s="77"/>
      <c r="CI287" s="77"/>
      <c r="CJ287" s="77"/>
      <c r="CK287" s="77"/>
      <c r="CL287" s="77"/>
      <c r="CM287" s="77"/>
      <c r="CN287" s="77"/>
      <c r="CO287" s="77"/>
      <c r="CP287" s="77"/>
      <c r="CQ287" s="77"/>
      <c r="CR287" s="77"/>
      <c r="CS287" s="77"/>
      <c r="CT287" s="77"/>
      <c r="CU287" s="77"/>
      <c r="CV287" s="77"/>
      <c r="CW287" s="77"/>
      <c r="CX287" s="77"/>
      <c r="CY287" s="77"/>
      <c r="CZ287" s="77"/>
      <c r="DA287" s="77"/>
      <c r="DB287" s="77"/>
      <c r="DC287" s="77"/>
      <c r="DD287" s="77"/>
      <c r="DE287" s="77"/>
      <c r="DF287" s="77"/>
      <c r="DG287" s="77"/>
      <c r="DH287" s="77"/>
      <c r="DI287" s="77"/>
      <c r="DJ287" s="77"/>
      <c r="DK287" s="77"/>
      <c r="DL287" s="77"/>
      <c r="DM287" s="77"/>
      <c r="DN287" s="77"/>
      <c r="DO287" s="77"/>
      <c r="DP287" s="77"/>
      <c r="DQ287" s="77"/>
      <c r="DR287" s="77"/>
      <c r="DS287" s="77"/>
      <c r="DT287" s="77"/>
      <c r="DU287" s="77"/>
      <c r="DV287" s="77"/>
      <c r="DW287" s="77"/>
      <c r="DX287" s="77"/>
      <c r="DY287" s="77"/>
      <c r="DZ287" s="77"/>
      <c r="EA287" s="77"/>
      <c r="EB287" s="77"/>
      <c r="EC287" s="77"/>
      <c r="ED287" s="77"/>
      <c r="EE287" s="77"/>
      <c r="EF287" s="77"/>
      <c r="EG287" s="77"/>
      <c r="EH287" s="77"/>
      <c r="EI287" s="77"/>
      <c r="EJ287" s="77"/>
      <c r="EK287" s="77"/>
      <c r="EL287" s="77"/>
      <c r="EM287" s="77"/>
      <c r="EN287" s="77"/>
      <c r="EO287" s="77"/>
      <c r="EP287" s="77"/>
      <c r="EQ287" s="77"/>
      <c r="ER287" s="77"/>
      <c r="ES287" s="77"/>
      <c r="ET287" s="77"/>
      <c r="EU287" s="77"/>
      <c r="EV287" s="77"/>
      <c r="EW287" s="77"/>
      <c r="EX287" s="77"/>
      <c r="EY287" s="77"/>
      <c r="EZ287" s="77"/>
      <c r="FA287" s="77"/>
      <c r="FB287" s="77"/>
      <c r="FC287" s="77"/>
      <c r="FD287" s="77"/>
      <c r="FE287" s="77"/>
      <c r="FF287" s="77"/>
      <c r="FG287" s="77"/>
      <c r="FH287" s="77"/>
      <c r="FI287" s="77"/>
      <c r="FJ287" s="77"/>
      <c r="FK287" s="77"/>
    </row>
    <row r="288" spans="1:167" s="78" customFormat="1" x14ac:dyDescent="0.2">
      <c r="A288" s="97" t="s">
        <v>2060</v>
      </c>
      <c r="B288" s="97" t="s">
        <v>708</v>
      </c>
      <c r="C288" s="98" t="s">
        <v>1320</v>
      </c>
      <c r="D288" s="99" t="s">
        <v>17</v>
      </c>
      <c r="E288" s="99">
        <v>3</v>
      </c>
      <c r="F288" s="99">
        <v>0.3</v>
      </c>
      <c r="G288" s="100"/>
      <c r="H288" s="101"/>
      <c r="I288" s="123">
        <v>26078.32</v>
      </c>
      <c r="J288" s="102">
        <f t="shared" si="12"/>
        <v>78234.960000000006</v>
      </c>
      <c r="K288" s="101">
        <f>BDI!$G$17</f>
        <v>0.11260000000000001</v>
      </c>
      <c r="L288" s="101"/>
      <c r="M288" s="101"/>
      <c r="N288" s="104">
        <f t="shared" si="13"/>
        <v>29014.74</v>
      </c>
      <c r="O288" s="103">
        <f t="shared" si="14"/>
        <v>26113.27</v>
      </c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7"/>
      <c r="BA288" s="77"/>
      <c r="BB288" s="77"/>
      <c r="BC288" s="77"/>
      <c r="BD288" s="77"/>
      <c r="BE288" s="77"/>
      <c r="BF288" s="77"/>
      <c r="BG288" s="77"/>
      <c r="BH288" s="77"/>
      <c r="BI288" s="77"/>
      <c r="BJ288" s="77"/>
      <c r="BK288" s="77"/>
      <c r="BL288" s="77"/>
      <c r="BM288" s="77"/>
      <c r="BN288" s="77"/>
      <c r="BO288" s="77"/>
      <c r="BP288" s="77"/>
      <c r="BQ288" s="77"/>
      <c r="BR288" s="77"/>
      <c r="BS288" s="77"/>
      <c r="BT288" s="77"/>
      <c r="BU288" s="77"/>
      <c r="BV288" s="77"/>
      <c r="BW288" s="77"/>
      <c r="BX288" s="77"/>
      <c r="BY288" s="77"/>
      <c r="BZ288" s="77"/>
      <c r="CA288" s="77"/>
      <c r="CB288" s="77"/>
      <c r="CC288" s="77"/>
      <c r="CD288" s="77"/>
      <c r="CE288" s="77"/>
      <c r="CF288" s="77"/>
      <c r="CG288" s="77"/>
      <c r="CH288" s="77"/>
      <c r="CI288" s="77"/>
      <c r="CJ288" s="77"/>
      <c r="CK288" s="77"/>
      <c r="CL288" s="77"/>
      <c r="CM288" s="77"/>
      <c r="CN288" s="77"/>
      <c r="CO288" s="77"/>
      <c r="CP288" s="77"/>
      <c r="CQ288" s="77"/>
      <c r="CR288" s="77"/>
      <c r="CS288" s="77"/>
      <c r="CT288" s="77"/>
      <c r="CU288" s="77"/>
      <c r="CV288" s="77"/>
      <c r="CW288" s="77"/>
      <c r="CX288" s="77"/>
      <c r="CY288" s="77"/>
      <c r="CZ288" s="77"/>
      <c r="DA288" s="77"/>
      <c r="DB288" s="77"/>
      <c r="DC288" s="77"/>
      <c r="DD288" s="77"/>
      <c r="DE288" s="77"/>
      <c r="DF288" s="77"/>
      <c r="DG288" s="77"/>
      <c r="DH288" s="77"/>
      <c r="DI288" s="77"/>
      <c r="DJ288" s="77"/>
      <c r="DK288" s="77"/>
      <c r="DL288" s="77"/>
      <c r="DM288" s="77"/>
      <c r="DN288" s="77"/>
      <c r="DO288" s="77"/>
      <c r="DP288" s="77"/>
      <c r="DQ288" s="77"/>
      <c r="DR288" s="77"/>
      <c r="DS288" s="77"/>
      <c r="DT288" s="77"/>
      <c r="DU288" s="77"/>
      <c r="DV288" s="77"/>
      <c r="DW288" s="77"/>
      <c r="DX288" s="77"/>
      <c r="DY288" s="77"/>
      <c r="DZ288" s="77"/>
      <c r="EA288" s="77"/>
      <c r="EB288" s="77"/>
      <c r="EC288" s="77"/>
      <c r="ED288" s="77"/>
      <c r="EE288" s="77"/>
      <c r="EF288" s="77"/>
      <c r="EG288" s="77"/>
      <c r="EH288" s="77"/>
      <c r="EI288" s="77"/>
      <c r="EJ288" s="77"/>
      <c r="EK288" s="77"/>
      <c r="EL288" s="77"/>
      <c r="EM288" s="77"/>
      <c r="EN288" s="77"/>
      <c r="EO288" s="77"/>
      <c r="EP288" s="77"/>
      <c r="EQ288" s="77"/>
      <c r="ER288" s="77"/>
      <c r="ES288" s="77"/>
      <c r="ET288" s="77"/>
      <c r="EU288" s="77"/>
      <c r="EV288" s="77"/>
      <c r="EW288" s="77"/>
      <c r="EX288" s="77"/>
      <c r="EY288" s="77"/>
      <c r="EZ288" s="77"/>
      <c r="FA288" s="77"/>
      <c r="FB288" s="77"/>
      <c r="FC288" s="77"/>
      <c r="FD288" s="77"/>
      <c r="FE288" s="77"/>
      <c r="FF288" s="77"/>
      <c r="FG288" s="77"/>
      <c r="FH288" s="77"/>
      <c r="FI288" s="77"/>
      <c r="FJ288" s="77"/>
      <c r="FK288" s="77"/>
    </row>
    <row r="289" spans="1:167" s="78" customFormat="1" x14ac:dyDescent="0.2">
      <c r="A289" s="97" t="s">
        <v>2061</v>
      </c>
      <c r="B289" s="97" t="s">
        <v>709</v>
      </c>
      <c r="C289" s="98" t="s">
        <v>1321</v>
      </c>
      <c r="D289" s="99" t="s">
        <v>17</v>
      </c>
      <c r="E289" s="99">
        <v>1</v>
      </c>
      <c r="F289" s="99">
        <v>0.3</v>
      </c>
      <c r="G289" s="100"/>
      <c r="H289" s="101"/>
      <c r="I289" s="123">
        <v>495.6</v>
      </c>
      <c r="J289" s="102">
        <f t="shared" si="12"/>
        <v>495.6</v>
      </c>
      <c r="K289" s="101">
        <f>BDI!$G$17</f>
        <v>0.11260000000000001</v>
      </c>
      <c r="L289" s="101"/>
      <c r="M289" s="101"/>
      <c r="N289" s="104">
        <f t="shared" si="13"/>
        <v>551.4</v>
      </c>
      <c r="O289" s="103">
        <f t="shared" si="14"/>
        <v>165.42</v>
      </c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  <c r="BA289" s="77"/>
      <c r="BB289" s="77"/>
      <c r="BC289" s="77"/>
      <c r="BD289" s="77"/>
      <c r="BE289" s="77"/>
      <c r="BF289" s="77"/>
      <c r="BG289" s="77"/>
      <c r="BH289" s="77"/>
      <c r="BI289" s="77"/>
      <c r="BJ289" s="77"/>
      <c r="BK289" s="77"/>
      <c r="BL289" s="77"/>
      <c r="BM289" s="77"/>
      <c r="BN289" s="77"/>
      <c r="BO289" s="77"/>
      <c r="BP289" s="77"/>
      <c r="BQ289" s="77"/>
      <c r="BR289" s="77"/>
      <c r="BS289" s="77"/>
      <c r="BT289" s="77"/>
      <c r="BU289" s="77"/>
      <c r="BV289" s="77"/>
      <c r="BW289" s="77"/>
      <c r="BX289" s="77"/>
      <c r="BY289" s="77"/>
      <c r="BZ289" s="77"/>
      <c r="CA289" s="77"/>
      <c r="CB289" s="77"/>
      <c r="CC289" s="77"/>
      <c r="CD289" s="77"/>
      <c r="CE289" s="77"/>
      <c r="CF289" s="77"/>
      <c r="CG289" s="77"/>
      <c r="CH289" s="77"/>
      <c r="CI289" s="77"/>
      <c r="CJ289" s="77"/>
      <c r="CK289" s="77"/>
      <c r="CL289" s="77"/>
      <c r="CM289" s="77"/>
      <c r="CN289" s="77"/>
      <c r="CO289" s="77"/>
      <c r="CP289" s="77"/>
      <c r="CQ289" s="77"/>
      <c r="CR289" s="77"/>
      <c r="CS289" s="77"/>
      <c r="CT289" s="77"/>
      <c r="CU289" s="77"/>
      <c r="CV289" s="77"/>
      <c r="CW289" s="77"/>
      <c r="CX289" s="77"/>
      <c r="CY289" s="77"/>
      <c r="CZ289" s="77"/>
      <c r="DA289" s="77"/>
      <c r="DB289" s="77"/>
      <c r="DC289" s="77"/>
      <c r="DD289" s="77"/>
      <c r="DE289" s="77"/>
      <c r="DF289" s="77"/>
      <c r="DG289" s="77"/>
      <c r="DH289" s="77"/>
      <c r="DI289" s="77"/>
      <c r="DJ289" s="77"/>
      <c r="DK289" s="77"/>
      <c r="DL289" s="77"/>
      <c r="DM289" s="77"/>
      <c r="DN289" s="77"/>
      <c r="DO289" s="77"/>
      <c r="DP289" s="77"/>
      <c r="DQ289" s="77"/>
      <c r="DR289" s="77"/>
      <c r="DS289" s="77"/>
      <c r="DT289" s="77"/>
      <c r="DU289" s="77"/>
      <c r="DV289" s="77"/>
      <c r="DW289" s="77"/>
      <c r="DX289" s="77"/>
      <c r="DY289" s="77"/>
      <c r="DZ289" s="77"/>
      <c r="EA289" s="77"/>
      <c r="EB289" s="77"/>
      <c r="EC289" s="77"/>
      <c r="ED289" s="77"/>
      <c r="EE289" s="77"/>
      <c r="EF289" s="77"/>
      <c r="EG289" s="77"/>
      <c r="EH289" s="77"/>
      <c r="EI289" s="77"/>
      <c r="EJ289" s="77"/>
      <c r="EK289" s="77"/>
      <c r="EL289" s="77"/>
      <c r="EM289" s="77"/>
      <c r="EN289" s="77"/>
      <c r="EO289" s="77"/>
      <c r="EP289" s="77"/>
      <c r="EQ289" s="77"/>
      <c r="ER289" s="77"/>
      <c r="ES289" s="77"/>
      <c r="ET289" s="77"/>
      <c r="EU289" s="77"/>
      <c r="EV289" s="77"/>
      <c r="EW289" s="77"/>
      <c r="EX289" s="77"/>
      <c r="EY289" s="77"/>
      <c r="EZ289" s="77"/>
      <c r="FA289" s="77"/>
      <c r="FB289" s="77"/>
      <c r="FC289" s="77"/>
      <c r="FD289" s="77"/>
      <c r="FE289" s="77"/>
      <c r="FF289" s="77"/>
      <c r="FG289" s="77"/>
      <c r="FH289" s="77"/>
      <c r="FI289" s="77"/>
      <c r="FJ289" s="77"/>
      <c r="FK289" s="77"/>
    </row>
    <row r="290" spans="1:167" s="78" customFormat="1" x14ac:dyDescent="0.2">
      <c r="A290" s="97" t="s">
        <v>2062</v>
      </c>
      <c r="B290" s="97" t="s">
        <v>710</v>
      </c>
      <c r="C290" s="98" t="s">
        <v>1322</v>
      </c>
      <c r="D290" s="99" t="s">
        <v>17</v>
      </c>
      <c r="E290" s="99">
        <v>36</v>
      </c>
      <c r="F290" s="99">
        <v>0.3</v>
      </c>
      <c r="G290" s="100"/>
      <c r="H290" s="101"/>
      <c r="I290" s="123">
        <v>95.81</v>
      </c>
      <c r="J290" s="102">
        <f t="shared" si="12"/>
        <v>3449.16</v>
      </c>
      <c r="K290" s="101">
        <f>BDI!$G$17</f>
        <v>0.11260000000000001</v>
      </c>
      <c r="L290" s="101"/>
      <c r="M290" s="101"/>
      <c r="N290" s="104">
        <f t="shared" si="13"/>
        <v>106.6</v>
      </c>
      <c r="O290" s="103">
        <f t="shared" si="14"/>
        <v>1151.28</v>
      </c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  <c r="AY290" s="77"/>
      <c r="AZ290" s="77"/>
      <c r="BA290" s="77"/>
      <c r="BB290" s="77"/>
      <c r="BC290" s="77"/>
      <c r="BD290" s="77"/>
      <c r="BE290" s="77"/>
      <c r="BF290" s="77"/>
      <c r="BG290" s="77"/>
      <c r="BH290" s="77"/>
      <c r="BI290" s="77"/>
      <c r="BJ290" s="77"/>
      <c r="BK290" s="77"/>
      <c r="BL290" s="77"/>
      <c r="BM290" s="77"/>
      <c r="BN290" s="77"/>
      <c r="BO290" s="77"/>
      <c r="BP290" s="77"/>
      <c r="BQ290" s="77"/>
      <c r="BR290" s="77"/>
      <c r="BS290" s="77"/>
      <c r="BT290" s="77"/>
      <c r="BU290" s="77"/>
      <c r="BV290" s="77"/>
      <c r="BW290" s="77"/>
      <c r="BX290" s="77"/>
      <c r="BY290" s="77"/>
      <c r="BZ290" s="77"/>
      <c r="CA290" s="77"/>
      <c r="CB290" s="77"/>
      <c r="CC290" s="77"/>
      <c r="CD290" s="77"/>
      <c r="CE290" s="77"/>
      <c r="CF290" s="77"/>
      <c r="CG290" s="77"/>
      <c r="CH290" s="77"/>
      <c r="CI290" s="77"/>
      <c r="CJ290" s="77"/>
      <c r="CK290" s="77"/>
      <c r="CL290" s="77"/>
      <c r="CM290" s="77"/>
      <c r="CN290" s="77"/>
      <c r="CO290" s="77"/>
      <c r="CP290" s="77"/>
      <c r="CQ290" s="77"/>
      <c r="CR290" s="77"/>
      <c r="CS290" s="77"/>
      <c r="CT290" s="77"/>
      <c r="CU290" s="77"/>
      <c r="CV290" s="77"/>
      <c r="CW290" s="77"/>
      <c r="CX290" s="77"/>
      <c r="CY290" s="77"/>
      <c r="CZ290" s="77"/>
      <c r="DA290" s="77"/>
      <c r="DB290" s="77"/>
      <c r="DC290" s="77"/>
      <c r="DD290" s="77"/>
      <c r="DE290" s="77"/>
      <c r="DF290" s="77"/>
      <c r="DG290" s="77"/>
      <c r="DH290" s="77"/>
      <c r="DI290" s="77"/>
      <c r="DJ290" s="77"/>
      <c r="DK290" s="77"/>
      <c r="DL290" s="77"/>
      <c r="DM290" s="77"/>
      <c r="DN290" s="77"/>
      <c r="DO290" s="77"/>
      <c r="DP290" s="77"/>
      <c r="DQ290" s="77"/>
      <c r="DR290" s="77"/>
      <c r="DS290" s="77"/>
      <c r="DT290" s="77"/>
      <c r="DU290" s="77"/>
      <c r="DV290" s="77"/>
      <c r="DW290" s="77"/>
      <c r="DX290" s="77"/>
      <c r="DY290" s="77"/>
      <c r="DZ290" s="77"/>
      <c r="EA290" s="77"/>
      <c r="EB290" s="77"/>
      <c r="EC290" s="77"/>
      <c r="ED290" s="77"/>
      <c r="EE290" s="77"/>
      <c r="EF290" s="77"/>
      <c r="EG290" s="77"/>
      <c r="EH290" s="77"/>
      <c r="EI290" s="77"/>
      <c r="EJ290" s="77"/>
      <c r="EK290" s="77"/>
      <c r="EL290" s="77"/>
      <c r="EM290" s="77"/>
      <c r="EN290" s="77"/>
      <c r="EO290" s="77"/>
      <c r="EP290" s="77"/>
      <c r="EQ290" s="77"/>
      <c r="ER290" s="77"/>
      <c r="ES290" s="77"/>
      <c r="ET290" s="77"/>
      <c r="EU290" s="77"/>
      <c r="EV290" s="77"/>
      <c r="EW290" s="77"/>
      <c r="EX290" s="77"/>
      <c r="EY290" s="77"/>
      <c r="EZ290" s="77"/>
      <c r="FA290" s="77"/>
      <c r="FB290" s="77"/>
      <c r="FC290" s="77"/>
      <c r="FD290" s="77"/>
      <c r="FE290" s="77"/>
      <c r="FF290" s="77"/>
      <c r="FG290" s="77"/>
      <c r="FH290" s="77"/>
      <c r="FI290" s="77"/>
      <c r="FJ290" s="77"/>
      <c r="FK290" s="77"/>
    </row>
    <row r="291" spans="1:167" s="78" customFormat="1" x14ac:dyDescent="0.2">
      <c r="A291" s="97" t="s">
        <v>2063</v>
      </c>
      <c r="B291" s="97" t="s">
        <v>711</v>
      </c>
      <c r="C291" s="98" t="s">
        <v>1643</v>
      </c>
      <c r="D291" s="99" t="s">
        <v>17</v>
      </c>
      <c r="E291" s="99">
        <v>18</v>
      </c>
      <c r="F291" s="99">
        <v>0.3</v>
      </c>
      <c r="G291" s="100"/>
      <c r="H291" s="101"/>
      <c r="I291" s="123">
        <v>146.99</v>
      </c>
      <c r="J291" s="102">
        <f t="shared" si="12"/>
        <v>2645.82</v>
      </c>
      <c r="K291" s="101">
        <f>BDI!$G$17</f>
        <v>0.11260000000000001</v>
      </c>
      <c r="L291" s="101"/>
      <c r="M291" s="101"/>
      <c r="N291" s="104">
        <f t="shared" si="13"/>
        <v>163.54</v>
      </c>
      <c r="O291" s="103">
        <f t="shared" si="14"/>
        <v>883.12</v>
      </c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  <c r="AY291" s="77"/>
      <c r="AZ291" s="77"/>
      <c r="BA291" s="77"/>
      <c r="BB291" s="77"/>
      <c r="BC291" s="77"/>
      <c r="BD291" s="77"/>
      <c r="BE291" s="77"/>
      <c r="BF291" s="77"/>
      <c r="BG291" s="77"/>
      <c r="BH291" s="77"/>
      <c r="BI291" s="77"/>
      <c r="BJ291" s="77"/>
      <c r="BK291" s="77"/>
      <c r="BL291" s="77"/>
      <c r="BM291" s="77"/>
      <c r="BN291" s="77"/>
      <c r="BO291" s="77"/>
      <c r="BP291" s="77"/>
      <c r="BQ291" s="77"/>
      <c r="BR291" s="77"/>
      <c r="BS291" s="77"/>
      <c r="BT291" s="77"/>
      <c r="BU291" s="77"/>
      <c r="BV291" s="77"/>
      <c r="BW291" s="77"/>
      <c r="BX291" s="77"/>
      <c r="BY291" s="77"/>
      <c r="BZ291" s="77"/>
      <c r="CA291" s="77"/>
      <c r="CB291" s="77"/>
      <c r="CC291" s="77"/>
      <c r="CD291" s="77"/>
      <c r="CE291" s="77"/>
      <c r="CF291" s="77"/>
      <c r="CG291" s="77"/>
      <c r="CH291" s="77"/>
      <c r="CI291" s="77"/>
      <c r="CJ291" s="77"/>
      <c r="CK291" s="77"/>
      <c r="CL291" s="77"/>
      <c r="CM291" s="77"/>
      <c r="CN291" s="77"/>
      <c r="CO291" s="77"/>
      <c r="CP291" s="77"/>
      <c r="CQ291" s="77"/>
      <c r="CR291" s="77"/>
      <c r="CS291" s="77"/>
      <c r="CT291" s="77"/>
      <c r="CU291" s="77"/>
      <c r="CV291" s="77"/>
      <c r="CW291" s="77"/>
      <c r="CX291" s="77"/>
      <c r="CY291" s="77"/>
      <c r="CZ291" s="77"/>
      <c r="DA291" s="77"/>
      <c r="DB291" s="77"/>
      <c r="DC291" s="77"/>
      <c r="DD291" s="77"/>
      <c r="DE291" s="77"/>
      <c r="DF291" s="77"/>
      <c r="DG291" s="77"/>
      <c r="DH291" s="77"/>
      <c r="DI291" s="77"/>
      <c r="DJ291" s="77"/>
      <c r="DK291" s="77"/>
      <c r="DL291" s="77"/>
      <c r="DM291" s="77"/>
      <c r="DN291" s="77"/>
      <c r="DO291" s="77"/>
      <c r="DP291" s="77"/>
      <c r="DQ291" s="77"/>
      <c r="DR291" s="77"/>
      <c r="DS291" s="77"/>
      <c r="DT291" s="77"/>
      <c r="DU291" s="77"/>
      <c r="DV291" s="77"/>
      <c r="DW291" s="77"/>
      <c r="DX291" s="77"/>
      <c r="DY291" s="77"/>
      <c r="DZ291" s="77"/>
      <c r="EA291" s="77"/>
      <c r="EB291" s="77"/>
      <c r="EC291" s="77"/>
      <c r="ED291" s="77"/>
      <c r="EE291" s="77"/>
      <c r="EF291" s="77"/>
      <c r="EG291" s="77"/>
      <c r="EH291" s="77"/>
      <c r="EI291" s="77"/>
      <c r="EJ291" s="77"/>
      <c r="EK291" s="77"/>
      <c r="EL291" s="77"/>
      <c r="EM291" s="77"/>
      <c r="EN291" s="77"/>
      <c r="EO291" s="77"/>
      <c r="EP291" s="77"/>
      <c r="EQ291" s="77"/>
      <c r="ER291" s="77"/>
      <c r="ES291" s="77"/>
      <c r="ET291" s="77"/>
      <c r="EU291" s="77"/>
      <c r="EV291" s="77"/>
      <c r="EW291" s="77"/>
      <c r="EX291" s="77"/>
      <c r="EY291" s="77"/>
      <c r="EZ291" s="77"/>
      <c r="FA291" s="77"/>
      <c r="FB291" s="77"/>
      <c r="FC291" s="77"/>
      <c r="FD291" s="77"/>
      <c r="FE291" s="77"/>
      <c r="FF291" s="77"/>
      <c r="FG291" s="77"/>
      <c r="FH291" s="77"/>
      <c r="FI291" s="77"/>
      <c r="FJ291" s="77"/>
      <c r="FK291" s="77"/>
    </row>
    <row r="292" spans="1:167" s="78" customFormat="1" x14ac:dyDescent="0.2">
      <c r="A292" s="97" t="s">
        <v>2064</v>
      </c>
      <c r="B292" s="97" t="s">
        <v>712</v>
      </c>
      <c r="C292" s="98" t="s">
        <v>1644</v>
      </c>
      <c r="D292" s="99" t="s">
        <v>17</v>
      </c>
      <c r="E292" s="99">
        <v>6</v>
      </c>
      <c r="F292" s="99">
        <v>0.3</v>
      </c>
      <c r="G292" s="100"/>
      <c r="H292" s="101"/>
      <c r="I292" s="123">
        <v>190.76</v>
      </c>
      <c r="J292" s="102">
        <f t="shared" si="12"/>
        <v>1144.56</v>
      </c>
      <c r="K292" s="101">
        <f>BDI!$G$17</f>
        <v>0.11260000000000001</v>
      </c>
      <c r="L292" s="101"/>
      <c r="M292" s="101"/>
      <c r="N292" s="104">
        <f t="shared" si="13"/>
        <v>212.24</v>
      </c>
      <c r="O292" s="103">
        <f t="shared" si="14"/>
        <v>382.03</v>
      </c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7"/>
      <c r="BA292" s="77"/>
      <c r="BB292" s="77"/>
      <c r="BC292" s="77"/>
      <c r="BD292" s="77"/>
      <c r="BE292" s="77"/>
      <c r="BF292" s="77"/>
      <c r="BG292" s="77"/>
      <c r="BH292" s="77"/>
      <c r="BI292" s="77"/>
      <c r="BJ292" s="77"/>
      <c r="BK292" s="77"/>
      <c r="BL292" s="77"/>
      <c r="BM292" s="77"/>
      <c r="BN292" s="77"/>
      <c r="BO292" s="77"/>
      <c r="BP292" s="77"/>
      <c r="BQ292" s="77"/>
      <c r="BR292" s="77"/>
      <c r="BS292" s="77"/>
      <c r="BT292" s="77"/>
      <c r="BU292" s="77"/>
      <c r="BV292" s="77"/>
      <c r="BW292" s="77"/>
      <c r="BX292" s="77"/>
      <c r="BY292" s="77"/>
      <c r="BZ292" s="77"/>
      <c r="CA292" s="77"/>
      <c r="CB292" s="77"/>
      <c r="CC292" s="77"/>
      <c r="CD292" s="77"/>
      <c r="CE292" s="77"/>
      <c r="CF292" s="77"/>
      <c r="CG292" s="77"/>
      <c r="CH292" s="77"/>
      <c r="CI292" s="77"/>
      <c r="CJ292" s="77"/>
      <c r="CK292" s="77"/>
      <c r="CL292" s="77"/>
      <c r="CM292" s="77"/>
      <c r="CN292" s="77"/>
      <c r="CO292" s="77"/>
      <c r="CP292" s="77"/>
      <c r="CQ292" s="77"/>
      <c r="CR292" s="77"/>
      <c r="CS292" s="77"/>
      <c r="CT292" s="77"/>
      <c r="CU292" s="77"/>
      <c r="CV292" s="77"/>
      <c r="CW292" s="77"/>
      <c r="CX292" s="77"/>
      <c r="CY292" s="77"/>
      <c r="CZ292" s="77"/>
      <c r="DA292" s="77"/>
      <c r="DB292" s="77"/>
      <c r="DC292" s="77"/>
      <c r="DD292" s="77"/>
      <c r="DE292" s="77"/>
      <c r="DF292" s="77"/>
      <c r="DG292" s="77"/>
      <c r="DH292" s="77"/>
      <c r="DI292" s="77"/>
      <c r="DJ292" s="77"/>
      <c r="DK292" s="77"/>
      <c r="DL292" s="77"/>
      <c r="DM292" s="77"/>
      <c r="DN292" s="77"/>
      <c r="DO292" s="77"/>
      <c r="DP292" s="77"/>
      <c r="DQ292" s="77"/>
      <c r="DR292" s="77"/>
      <c r="DS292" s="77"/>
      <c r="DT292" s="77"/>
      <c r="DU292" s="77"/>
      <c r="DV292" s="77"/>
      <c r="DW292" s="77"/>
      <c r="DX292" s="77"/>
      <c r="DY292" s="77"/>
      <c r="DZ292" s="77"/>
      <c r="EA292" s="77"/>
      <c r="EB292" s="77"/>
      <c r="EC292" s="77"/>
      <c r="ED292" s="77"/>
      <c r="EE292" s="77"/>
      <c r="EF292" s="77"/>
      <c r="EG292" s="77"/>
      <c r="EH292" s="77"/>
      <c r="EI292" s="77"/>
      <c r="EJ292" s="77"/>
      <c r="EK292" s="77"/>
      <c r="EL292" s="77"/>
      <c r="EM292" s="77"/>
      <c r="EN292" s="77"/>
      <c r="EO292" s="77"/>
      <c r="EP292" s="77"/>
      <c r="EQ292" s="77"/>
      <c r="ER292" s="77"/>
      <c r="ES292" s="77"/>
      <c r="ET292" s="77"/>
      <c r="EU292" s="77"/>
      <c r="EV292" s="77"/>
      <c r="EW292" s="77"/>
      <c r="EX292" s="77"/>
      <c r="EY292" s="77"/>
      <c r="EZ292" s="77"/>
      <c r="FA292" s="77"/>
      <c r="FB292" s="77"/>
      <c r="FC292" s="77"/>
      <c r="FD292" s="77"/>
      <c r="FE292" s="77"/>
      <c r="FF292" s="77"/>
      <c r="FG292" s="77"/>
      <c r="FH292" s="77"/>
      <c r="FI292" s="77"/>
      <c r="FJ292" s="77"/>
      <c r="FK292" s="77"/>
    </row>
    <row r="293" spans="1:167" s="78" customFormat="1" x14ac:dyDescent="0.2">
      <c r="A293" s="97" t="s">
        <v>2065</v>
      </c>
      <c r="B293" s="97" t="s">
        <v>713</v>
      </c>
      <c r="C293" s="98" t="s">
        <v>1645</v>
      </c>
      <c r="D293" s="99" t="s">
        <v>17</v>
      </c>
      <c r="E293" s="99">
        <v>30</v>
      </c>
      <c r="F293" s="99">
        <v>0.3</v>
      </c>
      <c r="G293" s="100"/>
      <c r="H293" s="101"/>
      <c r="I293" s="123">
        <v>301.54000000000002</v>
      </c>
      <c r="J293" s="102">
        <f t="shared" si="12"/>
        <v>9046.2000000000007</v>
      </c>
      <c r="K293" s="101">
        <f>BDI!$G$17</f>
        <v>0.11260000000000001</v>
      </c>
      <c r="L293" s="101"/>
      <c r="M293" s="101"/>
      <c r="N293" s="104">
        <f t="shared" si="13"/>
        <v>335.49</v>
      </c>
      <c r="O293" s="103">
        <f t="shared" si="14"/>
        <v>3019.41</v>
      </c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  <c r="AY293" s="77"/>
      <c r="AZ293" s="77"/>
      <c r="BA293" s="77"/>
      <c r="BB293" s="77"/>
      <c r="BC293" s="77"/>
      <c r="BD293" s="77"/>
      <c r="BE293" s="77"/>
      <c r="BF293" s="77"/>
      <c r="BG293" s="77"/>
      <c r="BH293" s="77"/>
      <c r="BI293" s="77"/>
      <c r="BJ293" s="77"/>
      <c r="BK293" s="77"/>
      <c r="BL293" s="77"/>
      <c r="BM293" s="77"/>
      <c r="BN293" s="77"/>
      <c r="BO293" s="77"/>
      <c r="BP293" s="77"/>
      <c r="BQ293" s="77"/>
      <c r="BR293" s="77"/>
      <c r="BS293" s="77"/>
      <c r="BT293" s="77"/>
      <c r="BU293" s="77"/>
      <c r="BV293" s="77"/>
      <c r="BW293" s="77"/>
      <c r="BX293" s="77"/>
      <c r="BY293" s="77"/>
      <c r="BZ293" s="77"/>
      <c r="CA293" s="77"/>
      <c r="CB293" s="77"/>
      <c r="CC293" s="77"/>
      <c r="CD293" s="77"/>
      <c r="CE293" s="77"/>
      <c r="CF293" s="77"/>
      <c r="CG293" s="77"/>
      <c r="CH293" s="77"/>
      <c r="CI293" s="77"/>
      <c r="CJ293" s="77"/>
      <c r="CK293" s="77"/>
      <c r="CL293" s="77"/>
      <c r="CM293" s="77"/>
      <c r="CN293" s="77"/>
      <c r="CO293" s="77"/>
      <c r="CP293" s="77"/>
      <c r="CQ293" s="77"/>
      <c r="CR293" s="77"/>
      <c r="CS293" s="77"/>
      <c r="CT293" s="77"/>
      <c r="CU293" s="77"/>
      <c r="CV293" s="77"/>
      <c r="CW293" s="77"/>
      <c r="CX293" s="77"/>
      <c r="CY293" s="77"/>
      <c r="CZ293" s="77"/>
      <c r="DA293" s="77"/>
      <c r="DB293" s="77"/>
      <c r="DC293" s="77"/>
      <c r="DD293" s="77"/>
      <c r="DE293" s="77"/>
      <c r="DF293" s="77"/>
      <c r="DG293" s="77"/>
      <c r="DH293" s="77"/>
      <c r="DI293" s="77"/>
      <c r="DJ293" s="77"/>
      <c r="DK293" s="77"/>
      <c r="DL293" s="77"/>
      <c r="DM293" s="77"/>
      <c r="DN293" s="77"/>
      <c r="DO293" s="77"/>
      <c r="DP293" s="77"/>
      <c r="DQ293" s="77"/>
      <c r="DR293" s="77"/>
      <c r="DS293" s="77"/>
      <c r="DT293" s="77"/>
      <c r="DU293" s="77"/>
      <c r="DV293" s="77"/>
      <c r="DW293" s="77"/>
      <c r="DX293" s="77"/>
      <c r="DY293" s="77"/>
      <c r="DZ293" s="77"/>
      <c r="EA293" s="77"/>
      <c r="EB293" s="77"/>
      <c r="EC293" s="77"/>
      <c r="ED293" s="77"/>
      <c r="EE293" s="77"/>
      <c r="EF293" s="77"/>
      <c r="EG293" s="77"/>
      <c r="EH293" s="77"/>
      <c r="EI293" s="77"/>
      <c r="EJ293" s="77"/>
      <c r="EK293" s="77"/>
      <c r="EL293" s="77"/>
      <c r="EM293" s="77"/>
      <c r="EN293" s="77"/>
      <c r="EO293" s="77"/>
      <c r="EP293" s="77"/>
      <c r="EQ293" s="77"/>
      <c r="ER293" s="77"/>
      <c r="ES293" s="77"/>
      <c r="ET293" s="77"/>
      <c r="EU293" s="77"/>
      <c r="EV293" s="77"/>
      <c r="EW293" s="77"/>
      <c r="EX293" s="77"/>
      <c r="EY293" s="77"/>
      <c r="EZ293" s="77"/>
      <c r="FA293" s="77"/>
      <c r="FB293" s="77"/>
      <c r="FC293" s="77"/>
      <c r="FD293" s="77"/>
      <c r="FE293" s="77"/>
      <c r="FF293" s="77"/>
      <c r="FG293" s="77"/>
      <c r="FH293" s="77"/>
      <c r="FI293" s="77"/>
      <c r="FJ293" s="77"/>
      <c r="FK293" s="77"/>
    </row>
    <row r="294" spans="1:167" s="78" customFormat="1" x14ac:dyDescent="0.2">
      <c r="A294" s="97" t="s">
        <v>2066</v>
      </c>
      <c r="B294" s="97" t="s">
        <v>714</v>
      </c>
      <c r="C294" s="98" t="s">
        <v>1646</v>
      </c>
      <c r="D294" s="99" t="s">
        <v>17</v>
      </c>
      <c r="E294" s="99">
        <v>15</v>
      </c>
      <c r="F294" s="99">
        <v>0.3</v>
      </c>
      <c r="G294" s="100"/>
      <c r="H294" s="101"/>
      <c r="I294" s="123">
        <v>406.74</v>
      </c>
      <c r="J294" s="102">
        <f t="shared" si="12"/>
        <v>6101.1</v>
      </c>
      <c r="K294" s="101">
        <f>BDI!$G$17</f>
        <v>0.11260000000000001</v>
      </c>
      <c r="L294" s="101"/>
      <c r="M294" s="101"/>
      <c r="N294" s="104">
        <f t="shared" si="13"/>
        <v>452.54</v>
      </c>
      <c r="O294" s="103">
        <f t="shared" si="14"/>
        <v>2036.43</v>
      </c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  <c r="AY294" s="77"/>
      <c r="AZ294" s="77"/>
      <c r="BA294" s="77"/>
      <c r="BB294" s="77"/>
      <c r="BC294" s="77"/>
      <c r="BD294" s="77"/>
      <c r="BE294" s="77"/>
      <c r="BF294" s="77"/>
      <c r="BG294" s="77"/>
      <c r="BH294" s="77"/>
      <c r="BI294" s="77"/>
      <c r="BJ294" s="77"/>
      <c r="BK294" s="77"/>
      <c r="BL294" s="77"/>
      <c r="BM294" s="77"/>
      <c r="BN294" s="77"/>
      <c r="BO294" s="77"/>
      <c r="BP294" s="77"/>
      <c r="BQ294" s="77"/>
      <c r="BR294" s="77"/>
      <c r="BS294" s="77"/>
      <c r="BT294" s="77"/>
      <c r="BU294" s="77"/>
      <c r="BV294" s="77"/>
      <c r="BW294" s="77"/>
      <c r="BX294" s="77"/>
      <c r="BY294" s="77"/>
      <c r="BZ294" s="77"/>
      <c r="CA294" s="77"/>
      <c r="CB294" s="77"/>
      <c r="CC294" s="77"/>
      <c r="CD294" s="77"/>
      <c r="CE294" s="77"/>
      <c r="CF294" s="77"/>
      <c r="CG294" s="77"/>
      <c r="CH294" s="77"/>
      <c r="CI294" s="77"/>
      <c r="CJ294" s="77"/>
      <c r="CK294" s="77"/>
      <c r="CL294" s="77"/>
      <c r="CM294" s="77"/>
      <c r="CN294" s="77"/>
      <c r="CO294" s="77"/>
      <c r="CP294" s="77"/>
      <c r="CQ294" s="77"/>
      <c r="CR294" s="77"/>
      <c r="CS294" s="77"/>
      <c r="CT294" s="77"/>
      <c r="CU294" s="77"/>
      <c r="CV294" s="77"/>
      <c r="CW294" s="77"/>
      <c r="CX294" s="77"/>
      <c r="CY294" s="77"/>
      <c r="CZ294" s="77"/>
      <c r="DA294" s="77"/>
      <c r="DB294" s="77"/>
      <c r="DC294" s="77"/>
      <c r="DD294" s="77"/>
      <c r="DE294" s="77"/>
      <c r="DF294" s="77"/>
      <c r="DG294" s="77"/>
      <c r="DH294" s="77"/>
      <c r="DI294" s="77"/>
      <c r="DJ294" s="77"/>
      <c r="DK294" s="77"/>
      <c r="DL294" s="77"/>
      <c r="DM294" s="77"/>
      <c r="DN294" s="77"/>
      <c r="DO294" s="77"/>
      <c r="DP294" s="77"/>
      <c r="DQ294" s="77"/>
      <c r="DR294" s="77"/>
      <c r="DS294" s="77"/>
      <c r="DT294" s="77"/>
      <c r="DU294" s="77"/>
      <c r="DV294" s="77"/>
      <c r="DW294" s="77"/>
      <c r="DX294" s="77"/>
      <c r="DY294" s="77"/>
      <c r="DZ294" s="77"/>
      <c r="EA294" s="77"/>
      <c r="EB294" s="77"/>
      <c r="EC294" s="77"/>
      <c r="ED294" s="77"/>
      <c r="EE294" s="77"/>
      <c r="EF294" s="77"/>
      <c r="EG294" s="77"/>
      <c r="EH294" s="77"/>
      <c r="EI294" s="77"/>
      <c r="EJ294" s="77"/>
      <c r="EK294" s="77"/>
      <c r="EL294" s="77"/>
      <c r="EM294" s="77"/>
      <c r="EN294" s="77"/>
      <c r="EO294" s="77"/>
      <c r="EP294" s="77"/>
      <c r="EQ294" s="77"/>
      <c r="ER294" s="77"/>
      <c r="ES294" s="77"/>
      <c r="ET294" s="77"/>
      <c r="EU294" s="77"/>
      <c r="EV294" s="77"/>
      <c r="EW294" s="77"/>
      <c r="EX294" s="77"/>
      <c r="EY294" s="77"/>
      <c r="EZ294" s="77"/>
      <c r="FA294" s="77"/>
      <c r="FB294" s="77"/>
      <c r="FC294" s="77"/>
      <c r="FD294" s="77"/>
      <c r="FE294" s="77"/>
      <c r="FF294" s="77"/>
      <c r="FG294" s="77"/>
      <c r="FH294" s="77"/>
      <c r="FI294" s="77"/>
      <c r="FJ294" s="77"/>
      <c r="FK294" s="77"/>
    </row>
    <row r="295" spans="1:167" s="78" customFormat="1" x14ac:dyDescent="0.2">
      <c r="A295" s="97" t="s">
        <v>2067</v>
      </c>
      <c r="B295" s="97" t="s">
        <v>715</v>
      </c>
      <c r="C295" s="98" t="s">
        <v>1647</v>
      </c>
      <c r="D295" s="99" t="s">
        <v>17</v>
      </c>
      <c r="E295" s="99">
        <v>12</v>
      </c>
      <c r="F295" s="99">
        <v>0.3</v>
      </c>
      <c r="G295" s="100"/>
      <c r="H295" s="101"/>
      <c r="I295" s="123">
        <v>731</v>
      </c>
      <c r="J295" s="102">
        <f t="shared" si="12"/>
        <v>8772</v>
      </c>
      <c r="K295" s="101">
        <f>BDI!$G$17</f>
        <v>0.11260000000000001</v>
      </c>
      <c r="L295" s="101"/>
      <c r="M295" s="101"/>
      <c r="N295" s="104">
        <f t="shared" si="13"/>
        <v>813.31</v>
      </c>
      <c r="O295" s="103">
        <f t="shared" si="14"/>
        <v>2927.92</v>
      </c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7"/>
      <c r="BA295" s="77"/>
      <c r="BB295" s="77"/>
      <c r="BC295" s="77"/>
      <c r="BD295" s="77"/>
      <c r="BE295" s="77"/>
      <c r="BF295" s="77"/>
      <c r="BG295" s="77"/>
      <c r="BH295" s="77"/>
      <c r="BI295" s="77"/>
      <c r="BJ295" s="77"/>
      <c r="BK295" s="77"/>
      <c r="BL295" s="77"/>
      <c r="BM295" s="77"/>
      <c r="BN295" s="77"/>
      <c r="BO295" s="77"/>
      <c r="BP295" s="77"/>
      <c r="BQ295" s="77"/>
      <c r="BR295" s="77"/>
      <c r="BS295" s="77"/>
      <c r="BT295" s="77"/>
      <c r="BU295" s="77"/>
      <c r="BV295" s="77"/>
      <c r="BW295" s="77"/>
      <c r="BX295" s="77"/>
      <c r="BY295" s="77"/>
      <c r="BZ295" s="77"/>
      <c r="CA295" s="77"/>
      <c r="CB295" s="77"/>
      <c r="CC295" s="77"/>
      <c r="CD295" s="77"/>
      <c r="CE295" s="77"/>
      <c r="CF295" s="77"/>
      <c r="CG295" s="77"/>
      <c r="CH295" s="77"/>
      <c r="CI295" s="77"/>
      <c r="CJ295" s="77"/>
      <c r="CK295" s="77"/>
      <c r="CL295" s="77"/>
      <c r="CM295" s="77"/>
      <c r="CN295" s="77"/>
      <c r="CO295" s="77"/>
      <c r="CP295" s="77"/>
      <c r="CQ295" s="77"/>
      <c r="CR295" s="77"/>
      <c r="CS295" s="77"/>
      <c r="CT295" s="77"/>
      <c r="CU295" s="77"/>
      <c r="CV295" s="77"/>
      <c r="CW295" s="77"/>
      <c r="CX295" s="77"/>
      <c r="CY295" s="77"/>
      <c r="CZ295" s="77"/>
      <c r="DA295" s="77"/>
      <c r="DB295" s="77"/>
      <c r="DC295" s="77"/>
      <c r="DD295" s="77"/>
      <c r="DE295" s="77"/>
      <c r="DF295" s="77"/>
      <c r="DG295" s="77"/>
      <c r="DH295" s="77"/>
      <c r="DI295" s="77"/>
      <c r="DJ295" s="77"/>
      <c r="DK295" s="77"/>
      <c r="DL295" s="77"/>
      <c r="DM295" s="77"/>
      <c r="DN295" s="77"/>
      <c r="DO295" s="77"/>
      <c r="DP295" s="77"/>
      <c r="DQ295" s="77"/>
      <c r="DR295" s="77"/>
      <c r="DS295" s="77"/>
      <c r="DT295" s="77"/>
      <c r="DU295" s="77"/>
      <c r="DV295" s="77"/>
      <c r="DW295" s="77"/>
      <c r="DX295" s="77"/>
      <c r="DY295" s="77"/>
      <c r="DZ295" s="77"/>
      <c r="EA295" s="77"/>
      <c r="EB295" s="77"/>
      <c r="EC295" s="77"/>
      <c r="ED295" s="77"/>
      <c r="EE295" s="77"/>
      <c r="EF295" s="77"/>
      <c r="EG295" s="77"/>
      <c r="EH295" s="77"/>
      <c r="EI295" s="77"/>
      <c r="EJ295" s="77"/>
      <c r="EK295" s="77"/>
      <c r="EL295" s="77"/>
      <c r="EM295" s="77"/>
      <c r="EN295" s="77"/>
      <c r="EO295" s="77"/>
      <c r="EP295" s="77"/>
      <c r="EQ295" s="77"/>
      <c r="ER295" s="77"/>
      <c r="ES295" s="77"/>
      <c r="ET295" s="77"/>
      <c r="EU295" s="77"/>
      <c r="EV295" s="77"/>
      <c r="EW295" s="77"/>
      <c r="EX295" s="77"/>
      <c r="EY295" s="77"/>
      <c r="EZ295" s="77"/>
      <c r="FA295" s="77"/>
      <c r="FB295" s="77"/>
      <c r="FC295" s="77"/>
      <c r="FD295" s="77"/>
      <c r="FE295" s="77"/>
      <c r="FF295" s="77"/>
      <c r="FG295" s="77"/>
      <c r="FH295" s="77"/>
      <c r="FI295" s="77"/>
      <c r="FJ295" s="77"/>
      <c r="FK295" s="77"/>
    </row>
    <row r="296" spans="1:167" s="78" customFormat="1" x14ac:dyDescent="0.2">
      <c r="A296" s="97" t="s">
        <v>2068</v>
      </c>
      <c r="B296" s="97" t="s">
        <v>716</v>
      </c>
      <c r="C296" s="98" t="s">
        <v>1323</v>
      </c>
      <c r="D296" s="99" t="s">
        <v>17</v>
      </c>
      <c r="E296" s="99">
        <v>9</v>
      </c>
      <c r="F296" s="99">
        <v>0.3</v>
      </c>
      <c r="G296" s="100"/>
      <c r="H296" s="101"/>
      <c r="I296" s="123">
        <v>203.11</v>
      </c>
      <c r="J296" s="102">
        <f t="shared" ref="J296:J359" si="15">IF(ISNUMBER(I296),ROUND(E296*I296,2),"")</f>
        <v>1827.99</v>
      </c>
      <c r="K296" s="101">
        <f>BDI!$G$17</f>
        <v>0.11260000000000001</v>
      </c>
      <c r="L296" s="101"/>
      <c r="M296" s="101"/>
      <c r="N296" s="104">
        <f t="shared" ref="N296:N359" si="16">IF(ISNUMBER(I296),ROUND(I296*(1+K296),2),"")</f>
        <v>225.98</v>
      </c>
      <c r="O296" s="103">
        <f t="shared" ref="O296:O359" si="17">IF(ISNUMBER(I296),ROUND(F296*N296*E296,2),"")</f>
        <v>610.15</v>
      </c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  <c r="AY296" s="77"/>
      <c r="AZ296" s="77"/>
      <c r="BA296" s="77"/>
      <c r="BB296" s="77"/>
      <c r="BC296" s="77"/>
      <c r="BD296" s="77"/>
      <c r="BE296" s="77"/>
      <c r="BF296" s="77"/>
      <c r="BG296" s="77"/>
      <c r="BH296" s="77"/>
      <c r="BI296" s="77"/>
      <c r="BJ296" s="77"/>
      <c r="BK296" s="77"/>
      <c r="BL296" s="77"/>
      <c r="BM296" s="77"/>
      <c r="BN296" s="77"/>
      <c r="BO296" s="77"/>
      <c r="BP296" s="77"/>
      <c r="BQ296" s="77"/>
      <c r="BR296" s="77"/>
      <c r="BS296" s="77"/>
      <c r="BT296" s="77"/>
      <c r="BU296" s="77"/>
      <c r="BV296" s="77"/>
      <c r="BW296" s="77"/>
      <c r="BX296" s="77"/>
      <c r="BY296" s="77"/>
      <c r="BZ296" s="77"/>
      <c r="CA296" s="77"/>
      <c r="CB296" s="77"/>
      <c r="CC296" s="77"/>
      <c r="CD296" s="77"/>
      <c r="CE296" s="77"/>
      <c r="CF296" s="77"/>
      <c r="CG296" s="77"/>
      <c r="CH296" s="77"/>
      <c r="CI296" s="77"/>
      <c r="CJ296" s="77"/>
      <c r="CK296" s="77"/>
      <c r="CL296" s="77"/>
      <c r="CM296" s="77"/>
      <c r="CN296" s="77"/>
      <c r="CO296" s="77"/>
      <c r="CP296" s="77"/>
      <c r="CQ296" s="77"/>
      <c r="CR296" s="77"/>
      <c r="CS296" s="77"/>
      <c r="CT296" s="77"/>
      <c r="CU296" s="77"/>
      <c r="CV296" s="77"/>
      <c r="CW296" s="77"/>
      <c r="CX296" s="77"/>
      <c r="CY296" s="77"/>
      <c r="CZ296" s="77"/>
      <c r="DA296" s="77"/>
      <c r="DB296" s="77"/>
      <c r="DC296" s="77"/>
      <c r="DD296" s="77"/>
      <c r="DE296" s="77"/>
      <c r="DF296" s="77"/>
      <c r="DG296" s="77"/>
      <c r="DH296" s="77"/>
      <c r="DI296" s="77"/>
      <c r="DJ296" s="77"/>
      <c r="DK296" s="77"/>
      <c r="DL296" s="77"/>
      <c r="DM296" s="77"/>
      <c r="DN296" s="77"/>
      <c r="DO296" s="77"/>
      <c r="DP296" s="77"/>
      <c r="DQ296" s="77"/>
      <c r="DR296" s="77"/>
      <c r="DS296" s="77"/>
      <c r="DT296" s="77"/>
      <c r="DU296" s="77"/>
      <c r="DV296" s="77"/>
      <c r="DW296" s="77"/>
      <c r="DX296" s="77"/>
      <c r="DY296" s="77"/>
      <c r="DZ296" s="77"/>
      <c r="EA296" s="77"/>
      <c r="EB296" s="77"/>
      <c r="EC296" s="77"/>
      <c r="ED296" s="77"/>
      <c r="EE296" s="77"/>
      <c r="EF296" s="77"/>
      <c r="EG296" s="77"/>
      <c r="EH296" s="77"/>
      <c r="EI296" s="77"/>
      <c r="EJ296" s="77"/>
      <c r="EK296" s="77"/>
      <c r="EL296" s="77"/>
      <c r="EM296" s="77"/>
      <c r="EN296" s="77"/>
      <c r="EO296" s="77"/>
      <c r="EP296" s="77"/>
      <c r="EQ296" s="77"/>
      <c r="ER296" s="77"/>
      <c r="ES296" s="77"/>
      <c r="ET296" s="77"/>
      <c r="EU296" s="77"/>
      <c r="EV296" s="77"/>
      <c r="EW296" s="77"/>
      <c r="EX296" s="77"/>
      <c r="EY296" s="77"/>
      <c r="EZ296" s="77"/>
      <c r="FA296" s="77"/>
      <c r="FB296" s="77"/>
      <c r="FC296" s="77"/>
      <c r="FD296" s="77"/>
      <c r="FE296" s="77"/>
      <c r="FF296" s="77"/>
      <c r="FG296" s="77"/>
      <c r="FH296" s="77"/>
      <c r="FI296" s="77"/>
      <c r="FJ296" s="77"/>
      <c r="FK296" s="77"/>
    </row>
    <row r="297" spans="1:167" s="78" customFormat="1" x14ac:dyDescent="0.2">
      <c r="A297" s="97" t="s">
        <v>2069</v>
      </c>
      <c r="B297" s="97" t="s">
        <v>717</v>
      </c>
      <c r="C297" s="98" t="s">
        <v>1324</v>
      </c>
      <c r="D297" s="99" t="s">
        <v>17</v>
      </c>
      <c r="E297" s="99">
        <v>20</v>
      </c>
      <c r="F297" s="99">
        <v>0.3</v>
      </c>
      <c r="G297" s="100"/>
      <c r="H297" s="101"/>
      <c r="I297" s="123">
        <v>2079.5500000000002</v>
      </c>
      <c r="J297" s="102">
        <f t="shared" si="15"/>
        <v>41591</v>
      </c>
      <c r="K297" s="101">
        <f>BDI!$G$17</f>
        <v>0.11260000000000001</v>
      </c>
      <c r="L297" s="101"/>
      <c r="M297" s="101"/>
      <c r="N297" s="104">
        <f t="shared" si="16"/>
        <v>2313.71</v>
      </c>
      <c r="O297" s="103">
        <f t="shared" si="17"/>
        <v>13882.26</v>
      </c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  <c r="AY297" s="77"/>
      <c r="AZ297" s="77"/>
      <c r="BA297" s="77"/>
      <c r="BB297" s="77"/>
      <c r="BC297" s="77"/>
      <c r="BD297" s="77"/>
      <c r="BE297" s="77"/>
      <c r="BF297" s="77"/>
      <c r="BG297" s="77"/>
      <c r="BH297" s="77"/>
      <c r="BI297" s="77"/>
      <c r="BJ297" s="77"/>
      <c r="BK297" s="77"/>
      <c r="BL297" s="77"/>
      <c r="BM297" s="77"/>
      <c r="BN297" s="77"/>
      <c r="BO297" s="77"/>
      <c r="BP297" s="77"/>
      <c r="BQ297" s="77"/>
      <c r="BR297" s="77"/>
      <c r="BS297" s="77"/>
      <c r="BT297" s="77"/>
      <c r="BU297" s="77"/>
      <c r="BV297" s="77"/>
      <c r="BW297" s="77"/>
      <c r="BX297" s="77"/>
      <c r="BY297" s="77"/>
      <c r="BZ297" s="77"/>
      <c r="CA297" s="77"/>
      <c r="CB297" s="77"/>
      <c r="CC297" s="77"/>
      <c r="CD297" s="77"/>
      <c r="CE297" s="77"/>
      <c r="CF297" s="77"/>
      <c r="CG297" s="77"/>
      <c r="CH297" s="77"/>
      <c r="CI297" s="77"/>
      <c r="CJ297" s="77"/>
      <c r="CK297" s="77"/>
      <c r="CL297" s="77"/>
      <c r="CM297" s="77"/>
      <c r="CN297" s="77"/>
      <c r="CO297" s="77"/>
      <c r="CP297" s="77"/>
      <c r="CQ297" s="77"/>
      <c r="CR297" s="77"/>
      <c r="CS297" s="77"/>
      <c r="CT297" s="77"/>
      <c r="CU297" s="77"/>
      <c r="CV297" s="77"/>
      <c r="CW297" s="77"/>
      <c r="CX297" s="77"/>
      <c r="CY297" s="77"/>
      <c r="CZ297" s="77"/>
      <c r="DA297" s="77"/>
      <c r="DB297" s="77"/>
      <c r="DC297" s="77"/>
      <c r="DD297" s="77"/>
      <c r="DE297" s="77"/>
      <c r="DF297" s="77"/>
      <c r="DG297" s="77"/>
      <c r="DH297" s="77"/>
      <c r="DI297" s="77"/>
      <c r="DJ297" s="77"/>
      <c r="DK297" s="77"/>
      <c r="DL297" s="77"/>
      <c r="DM297" s="77"/>
      <c r="DN297" s="77"/>
      <c r="DO297" s="77"/>
      <c r="DP297" s="77"/>
      <c r="DQ297" s="77"/>
      <c r="DR297" s="77"/>
      <c r="DS297" s="77"/>
      <c r="DT297" s="77"/>
      <c r="DU297" s="77"/>
      <c r="DV297" s="77"/>
      <c r="DW297" s="77"/>
      <c r="DX297" s="77"/>
      <c r="DY297" s="77"/>
      <c r="DZ297" s="77"/>
      <c r="EA297" s="77"/>
      <c r="EB297" s="77"/>
      <c r="EC297" s="77"/>
      <c r="ED297" s="77"/>
      <c r="EE297" s="77"/>
      <c r="EF297" s="77"/>
      <c r="EG297" s="77"/>
      <c r="EH297" s="77"/>
      <c r="EI297" s="77"/>
      <c r="EJ297" s="77"/>
      <c r="EK297" s="77"/>
      <c r="EL297" s="77"/>
      <c r="EM297" s="77"/>
      <c r="EN297" s="77"/>
      <c r="EO297" s="77"/>
      <c r="EP297" s="77"/>
      <c r="EQ297" s="77"/>
      <c r="ER297" s="77"/>
      <c r="ES297" s="77"/>
      <c r="ET297" s="77"/>
      <c r="EU297" s="77"/>
      <c r="EV297" s="77"/>
      <c r="EW297" s="77"/>
      <c r="EX297" s="77"/>
      <c r="EY297" s="77"/>
      <c r="EZ297" s="77"/>
      <c r="FA297" s="77"/>
      <c r="FB297" s="77"/>
      <c r="FC297" s="77"/>
      <c r="FD297" s="77"/>
      <c r="FE297" s="77"/>
      <c r="FF297" s="77"/>
      <c r="FG297" s="77"/>
      <c r="FH297" s="77"/>
      <c r="FI297" s="77"/>
      <c r="FJ297" s="77"/>
      <c r="FK297" s="77"/>
    </row>
    <row r="298" spans="1:167" s="78" customFormat="1" x14ac:dyDescent="0.2">
      <c r="A298" s="97" t="s">
        <v>2070</v>
      </c>
      <c r="B298" s="97" t="s">
        <v>718</v>
      </c>
      <c r="C298" s="98" t="s">
        <v>1622</v>
      </c>
      <c r="D298" s="99" t="s">
        <v>17</v>
      </c>
      <c r="E298" s="99">
        <v>50</v>
      </c>
      <c r="F298" s="99">
        <v>0.3</v>
      </c>
      <c r="G298" s="100"/>
      <c r="H298" s="101"/>
      <c r="I298" s="123">
        <v>103.45</v>
      </c>
      <c r="J298" s="102">
        <f t="shared" si="15"/>
        <v>5172.5</v>
      </c>
      <c r="K298" s="101">
        <f>BDI!$G$17</f>
        <v>0.11260000000000001</v>
      </c>
      <c r="L298" s="101"/>
      <c r="M298" s="101"/>
      <c r="N298" s="104">
        <f t="shared" si="16"/>
        <v>115.1</v>
      </c>
      <c r="O298" s="103">
        <f t="shared" si="17"/>
        <v>1726.5</v>
      </c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77"/>
      <c r="BD298" s="77"/>
      <c r="BE298" s="77"/>
      <c r="BF298" s="77"/>
      <c r="BG298" s="77"/>
      <c r="BH298" s="77"/>
      <c r="BI298" s="77"/>
      <c r="BJ298" s="77"/>
      <c r="BK298" s="77"/>
      <c r="BL298" s="77"/>
      <c r="BM298" s="77"/>
      <c r="BN298" s="77"/>
      <c r="BO298" s="77"/>
      <c r="BP298" s="77"/>
      <c r="BQ298" s="77"/>
      <c r="BR298" s="77"/>
      <c r="BS298" s="77"/>
      <c r="BT298" s="77"/>
      <c r="BU298" s="77"/>
      <c r="BV298" s="77"/>
      <c r="BW298" s="77"/>
      <c r="BX298" s="77"/>
      <c r="BY298" s="77"/>
      <c r="BZ298" s="77"/>
      <c r="CA298" s="77"/>
      <c r="CB298" s="77"/>
      <c r="CC298" s="77"/>
      <c r="CD298" s="77"/>
      <c r="CE298" s="77"/>
      <c r="CF298" s="77"/>
      <c r="CG298" s="77"/>
      <c r="CH298" s="77"/>
      <c r="CI298" s="77"/>
      <c r="CJ298" s="77"/>
      <c r="CK298" s="77"/>
      <c r="CL298" s="77"/>
      <c r="CM298" s="77"/>
      <c r="CN298" s="77"/>
      <c r="CO298" s="77"/>
      <c r="CP298" s="77"/>
      <c r="CQ298" s="77"/>
      <c r="CR298" s="77"/>
      <c r="CS298" s="77"/>
      <c r="CT298" s="77"/>
      <c r="CU298" s="77"/>
      <c r="CV298" s="77"/>
      <c r="CW298" s="77"/>
      <c r="CX298" s="77"/>
      <c r="CY298" s="77"/>
      <c r="CZ298" s="77"/>
      <c r="DA298" s="77"/>
      <c r="DB298" s="77"/>
      <c r="DC298" s="77"/>
      <c r="DD298" s="77"/>
      <c r="DE298" s="77"/>
      <c r="DF298" s="77"/>
      <c r="DG298" s="77"/>
      <c r="DH298" s="77"/>
      <c r="DI298" s="77"/>
      <c r="DJ298" s="77"/>
      <c r="DK298" s="77"/>
      <c r="DL298" s="77"/>
      <c r="DM298" s="77"/>
      <c r="DN298" s="77"/>
      <c r="DO298" s="77"/>
      <c r="DP298" s="77"/>
      <c r="DQ298" s="77"/>
      <c r="DR298" s="77"/>
      <c r="DS298" s="77"/>
      <c r="DT298" s="77"/>
      <c r="DU298" s="77"/>
      <c r="DV298" s="77"/>
      <c r="DW298" s="77"/>
      <c r="DX298" s="77"/>
      <c r="DY298" s="77"/>
      <c r="DZ298" s="77"/>
      <c r="EA298" s="77"/>
      <c r="EB298" s="77"/>
      <c r="EC298" s="77"/>
      <c r="ED298" s="77"/>
      <c r="EE298" s="77"/>
      <c r="EF298" s="77"/>
      <c r="EG298" s="77"/>
      <c r="EH298" s="77"/>
      <c r="EI298" s="77"/>
      <c r="EJ298" s="77"/>
      <c r="EK298" s="77"/>
      <c r="EL298" s="77"/>
      <c r="EM298" s="77"/>
      <c r="EN298" s="77"/>
      <c r="EO298" s="77"/>
      <c r="EP298" s="77"/>
      <c r="EQ298" s="77"/>
      <c r="ER298" s="77"/>
      <c r="ES298" s="77"/>
      <c r="ET298" s="77"/>
      <c r="EU298" s="77"/>
      <c r="EV298" s="77"/>
      <c r="EW298" s="77"/>
      <c r="EX298" s="77"/>
      <c r="EY298" s="77"/>
      <c r="EZ298" s="77"/>
      <c r="FA298" s="77"/>
      <c r="FB298" s="77"/>
      <c r="FC298" s="77"/>
      <c r="FD298" s="77"/>
      <c r="FE298" s="77"/>
      <c r="FF298" s="77"/>
      <c r="FG298" s="77"/>
      <c r="FH298" s="77"/>
      <c r="FI298" s="77"/>
      <c r="FJ298" s="77"/>
      <c r="FK298" s="77"/>
    </row>
    <row r="299" spans="1:167" s="78" customFormat="1" x14ac:dyDescent="0.2">
      <c r="A299" s="97" t="s">
        <v>2071</v>
      </c>
      <c r="B299" s="97" t="s">
        <v>719</v>
      </c>
      <c r="C299" s="98" t="s">
        <v>1325</v>
      </c>
      <c r="D299" s="99" t="s">
        <v>17</v>
      </c>
      <c r="E299" s="99">
        <v>6</v>
      </c>
      <c r="F299" s="99">
        <v>0.3</v>
      </c>
      <c r="G299" s="100"/>
      <c r="H299" s="101"/>
      <c r="I299" s="123">
        <v>2475.36</v>
      </c>
      <c r="J299" s="102">
        <f t="shared" si="15"/>
        <v>14852.16</v>
      </c>
      <c r="K299" s="101">
        <f>BDI!$G$17</f>
        <v>0.11260000000000001</v>
      </c>
      <c r="L299" s="101"/>
      <c r="M299" s="101"/>
      <c r="N299" s="104">
        <f t="shared" si="16"/>
        <v>2754.09</v>
      </c>
      <c r="O299" s="103">
        <f t="shared" si="17"/>
        <v>4957.3599999999997</v>
      </c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  <c r="BA299" s="77"/>
      <c r="BB299" s="77"/>
      <c r="BC299" s="77"/>
      <c r="BD299" s="77"/>
      <c r="BE299" s="77"/>
      <c r="BF299" s="77"/>
      <c r="BG299" s="77"/>
      <c r="BH299" s="77"/>
      <c r="BI299" s="77"/>
      <c r="BJ299" s="77"/>
      <c r="BK299" s="77"/>
      <c r="BL299" s="77"/>
      <c r="BM299" s="77"/>
      <c r="BN299" s="77"/>
      <c r="BO299" s="77"/>
      <c r="BP299" s="77"/>
      <c r="BQ299" s="77"/>
      <c r="BR299" s="77"/>
      <c r="BS299" s="77"/>
      <c r="BT299" s="77"/>
      <c r="BU299" s="77"/>
      <c r="BV299" s="77"/>
      <c r="BW299" s="77"/>
      <c r="BX299" s="77"/>
      <c r="BY299" s="77"/>
      <c r="BZ299" s="77"/>
      <c r="CA299" s="77"/>
      <c r="CB299" s="77"/>
      <c r="CC299" s="77"/>
      <c r="CD299" s="77"/>
      <c r="CE299" s="77"/>
      <c r="CF299" s="77"/>
      <c r="CG299" s="77"/>
      <c r="CH299" s="77"/>
      <c r="CI299" s="77"/>
      <c r="CJ299" s="77"/>
      <c r="CK299" s="77"/>
      <c r="CL299" s="77"/>
      <c r="CM299" s="77"/>
      <c r="CN299" s="77"/>
      <c r="CO299" s="77"/>
      <c r="CP299" s="77"/>
      <c r="CQ299" s="77"/>
      <c r="CR299" s="77"/>
      <c r="CS299" s="77"/>
      <c r="CT299" s="77"/>
      <c r="CU299" s="77"/>
      <c r="CV299" s="77"/>
      <c r="CW299" s="77"/>
      <c r="CX299" s="77"/>
      <c r="CY299" s="77"/>
      <c r="CZ299" s="77"/>
      <c r="DA299" s="77"/>
      <c r="DB299" s="77"/>
      <c r="DC299" s="77"/>
      <c r="DD299" s="77"/>
      <c r="DE299" s="77"/>
      <c r="DF299" s="77"/>
      <c r="DG299" s="77"/>
      <c r="DH299" s="77"/>
      <c r="DI299" s="77"/>
      <c r="DJ299" s="77"/>
      <c r="DK299" s="77"/>
      <c r="DL299" s="77"/>
      <c r="DM299" s="77"/>
      <c r="DN299" s="77"/>
      <c r="DO299" s="77"/>
      <c r="DP299" s="77"/>
      <c r="DQ299" s="77"/>
      <c r="DR299" s="77"/>
      <c r="DS299" s="77"/>
      <c r="DT299" s="77"/>
      <c r="DU299" s="77"/>
      <c r="DV299" s="77"/>
      <c r="DW299" s="77"/>
      <c r="DX299" s="77"/>
      <c r="DY299" s="77"/>
      <c r="DZ299" s="77"/>
      <c r="EA299" s="77"/>
      <c r="EB299" s="77"/>
      <c r="EC299" s="77"/>
      <c r="ED299" s="77"/>
      <c r="EE299" s="77"/>
      <c r="EF299" s="77"/>
      <c r="EG299" s="77"/>
      <c r="EH299" s="77"/>
      <c r="EI299" s="77"/>
      <c r="EJ299" s="77"/>
      <c r="EK299" s="77"/>
      <c r="EL299" s="77"/>
      <c r="EM299" s="77"/>
      <c r="EN299" s="77"/>
      <c r="EO299" s="77"/>
      <c r="EP299" s="77"/>
      <c r="EQ299" s="77"/>
      <c r="ER299" s="77"/>
      <c r="ES299" s="77"/>
      <c r="ET299" s="77"/>
      <c r="EU299" s="77"/>
      <c r="EV299" s="77"/>
      <c r="EW299" s="77"/>
      <c r="EX299" s="77"/>
      <c r="EY299" s="77"/>
      <c r="EZ299" s="77"/>
      <c r="FA299" s="77"/>
      <c r="FB299" s="77"/>
      <c r="FC299" s="77"/>
      <c r="FD299" s="77"/>
      <c r="FE299" s="77"/>
      <c r="FF299" s="77"/>
      <c r="FG299" s="77"/>
      <c r="FH299" s="77"/>
      <c r="FI299" s="77"/>
      <c r="FJ299" s="77"/>
      <c r="FK299" s="77"/>
    </row>
    <row r="300" spans="1:167" s="78" customFormat="1" x14ac:dyDescent="0.2">
      <c r="A300" s="97" t="s">
        <v>2072</v>
      </c>
      <c r="B300" s="97" t="s">
        <v>720</v>
      </c>
      <c r="C300" s="98" t="s">
        <v>1326</v>
      </c>
      <c r="D300" s="99" t="s">
        <v>17</v>
      </c>
      <c r="E300" s="99">
        <v>4</v>
      </c>
      <c r="F300" s="99">
        <v>0.3</v>
      </c>
      <c r="G300" s="100"/>
      <c r="H300" s="101"/>
      <c r="I300" s="123">
        <v>6167.11</v>
      </c>
      <c r="J300" s="102">
        <f t="shared" si="15"/>
        <v>24668.44</v>
      </c>
      <c r="K300" s="101">
        <f>BDI!$G$17</f>
        <v>0.11260000000000001</v>
      </c>
      <c r="L300" s="101"/>
      <c r="M300" s="101"/>
      <c r="N300" s="104">
        <f t="shared" si="16"/>
        <v>6861.53</v>
      </c>
      <c r="O300" s="103">
        <f t="shared" si="17"/>
        <v>8233.84</v>
      </c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  <c r="BA300" s="77"/>
      <c r="BB300" s="77"/>
      <c r="BC300" s="77"/>
      <c r="BD300" s="77"/>
      <c r="BE300" s="77"/>
      <c r="BF300" s="77"/>
      <c r="BG300" s="77"/>
      <c r="BH300" s="77"/>
      <c r="BI300" s="77"/>
      <c r="BJ300" s="77"/>
      <c r="BK300" s="77"/>
      <c r="BL300" s="77"/>
      <c r="BM300" s="77"/>
      <c r="BN300" s="77"/>
      <c r="BO300" s="77"/>
      <c r="BP300" s="77"/>
      <c r="BQ300" s="77"/>
      <c r="BR300" s="77"/>
      <c r="BS300" s="77"/>
      <c r="BT300" s="77"/>
      <c r="BU300" s="77"/>
      <c r="BV300" s="77"/>
      <c r="BW300" s="77"/>
      <c r="BX300" s="77"/>
      <c r="BY300" s="77"/>
      <c r="BZ300" s="77"/>
      <c r="CA300" s="77"/>
      <c r="CB300" s="77"/>
      <c r="CC300" s="77"/>
      <c r="CD300" s="77"/>
      <c r="CE300" s="77"/>
      <c r="CF300" s="77"/>
      <c r="CG300" s="77"/>
      <c r="CH300" s="77"/>
      <c r="CI300" s="77"/>
      <c r="CJ300" s="77"/>
      <c r="CK300" s="77"/>
      <c r="CL300" s="77"/>
      <c r="CM300" s="77"/>
      <c r="CN300" s="77"/>
      <c r="CO300" s="77"/>
      <c r="CP300" s="77"/>
      <c r="CQ300" s="77"/>
      <c r="CR300" s="77"/>
      <c r="CS300" s="77"/>
      <c r="CT300" s="77"/>
      <c r="CU300" s="77"/>
      <c r="CV300" s="77"/>
      <c r="CW300" s="77"/>
      <c r="CX300" s="77"/>
      <c r="CY300" s="77"/>
      <c r="CZ300" s="77"/>
      <c r="DA300" s="77"/>
      <c r="DB300" s="77"/>
      <c r="DC300" s="77"/>
      <c r="DD300" s="77"/>
      <c r="DE300" s="77"/>
      <c r="DF300" s="77"/>
      <c r="DG300" s="77"/>
      <c r="DH300" s="77"/>
      <c r="DI300" s="77"/>
      <c r="DJ300" s="77"/>
      <c r="DK300" s="77"/>
      <c r="DL300" s="77"/>
      <c r="DM300" s="77"/>
      <c r="DN300" s="77"/>
      <c r="DO300" s="77"/>
      <c r="DP300" s="77"/>
      <c r="DQ300" s="77"/>
      <c r="DR300" s="77"/>
      <c r="DS300" s="77"/>
      <c r="DT300" s="77"/>
      <c r="DU300" s="77"/>
      <c r="DV300" s="77"/>
      <c r="DW300" s="77"/>
      <c r="DX300" s="77"/>
      <c r="DY300" s="77"/>
      <c r="DZ300" s="77"/>
      <c r="EA300" s="77"/>
      <c r="EB300" s="77"/>
      <c r="EC300" s="77"/>
      <c r="ED300" s="77"/>
      <c r="EE300" s="77"/>
      <c r="EF300" s="77"/>
      <c r="EG300" s="77"/>
      <c r="EH300" s="77"/>
      <c r="EI300" s="77"/>
      <c r="EJ300" s="77"/>
      <c r="EK300" s="77"/>
      <c r="EL300" s="77"/>
      <c r="EM300" s="77"/>
      <c r="EN300" s="77"/>
      <c r="EO300" s="77"/>
      <c r="EP300" s="77"/>
      <c r="EQ300" s="77"/>
      <c r="ER300" s="77"/>
      <c r="ES300" s="77"/>
      <c r="ET300" s="77"/>
      <c r="EU300" s="77"/>
      <c r="EV300" s="77"/>
      <c r="EW300" s="77"/>
      <c r="EX300" s="77"/>
      <c r="EY300" s="77"/>
      <c r="EZ300" s="77"/>
      <c r="FA300" s="77"/>
      <c r="FB300" s="77"/>
      <c r="FC300" s="77"/>
      <c r="FD300" s="77"/>
      <c r="FE300" s="77"/>
      <c r="FF300" s="77"/>
      <c r="FG300" s="77"/>
      <c r="FH300" s="77"/>
      <c r="FI300" s="77"/>
      <c r="FJ300" s="77"/>
      <c r="FK300" s="77"/>
    </row>
    <row r="301" spans="1:167" s="78" customFormat="1" x14ac:dyDescent="0.2">
      <c r="A301" s="97" t="s">
        <v>2073</v>
      </c>
      <c r="B301" s="97" t="s">
        <v>721</v>
      </c>
      <c r="C301" s="98" t="s">
        <v>1327</v>
      </c>
      <c r="D301" s="99" t="s">
        <v>17</v>
      </c>
      <c r="E301" s="99">
        <v>60</v>
      </c>
      <c r="F301" s="99">
        <v>0.3</v>
      </c>
      <c r="G301" s="100"/>
      <c r="H301" s="101"/>
      <c r="I301" s="123">
        <v>299.85000000000002</v>
      </c>
      <c r="J301" s="102">
        <f t="shared" si="15"/>
        <v>17991</v>
      </c>
      <c r="K301" s="101">
        <f>BDI!$G$17</f>
        <v>0.11260000000000001</v>
      </c>
      <c r="L301" s="101"/>
      <c r="M301" s="101"/>
      <c r="N301" s="104">
        <f t="shared" si="16"/>
        <v>333.61</v>
      </c>
      <c r="O301" s="103">
        <f t="shared" si="17"/>
        <v>6004.98</v>
      </c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  <c r="BA301" s="77"/>
      <c r="BB301" s="77"/>
      <c r="BC301" s="77"/>
      <c r="BD301" s="77"/>
      <c r="BE301" s="77"/>
      <c r="BF301" s="77"/>
      <c r="BG301" s="77"/>
      <c r="BH301" s="77"/>
      <c r="BI301" s="77"/>
      <c r="BJ301" s="77"/>
      <c r="BK301" s="77"/>
      <c r="BL301" s="77"/>
      <c r="BM301" s="77"/>
      <c r="BN301" s="77"/>
      <c r="BO301" s="77"/>
      <c r="BP301" s="77"/>
      <c r="BQ301" s="77"/>
      <c r="BR301" s="77"/>
      <c r="BS301" s="77"/>
      <c r="BT301" s="77"/>
      <c r="BU301" s="77"/>
      <c r="BV301" s="77"/>
      <c r="BW301" s="77"/>
      <c r="BX301" s="77"/>
      <c r="BY301" s="77"/>
      <c r="BZ301" s="77"/>
      <c r="CA301" s="77"/>
      <c r="CB301" s="77"/>
      <c r="CC301" s="77"/>
      <c r="CD301" s="77"/>
      <c r="CE301" s="77"/>
      <c r="CF301" s="77"/>
      <c r="CG301" s="77"/>
      <c r="CH301" s="77"/>
      <c r="CI301" s="77"/>
      <c r="CJ301" s="77"/>
      <c r="CK301" s="77"/>
      <c r="CL301" s="77"/>
      <c r="CM301" s="77"/>
      <c r="CN301" s="77"/>
      <c r="CO301" s="77"/>
      <c r="CP301" s="77"/>
      <c r="CQ301" s="77"/>
      <c r="CR301" s="77"/>
      <c r="CS301" s="77"/>
      <c r="CT301" s="77"/>
      <c r="CU301" s="77"/>
      <c r="CV301" s="77"/>
      <c r="CW301" s="77"/>
      <c r="CX301" s="77"/>
      <c r="CY301" s="77"/>
      <c r="CZ301" s="77"/>
      <c r="DA301" s="77"/>
      <c r="DB301" s="77"/>
      <c r="DC301" s="77"/>
      <c r="DD301" s="77"/>
      <c r="DE301" s="77"/>
      <c r="DF301" s="77"/>
      <c r="DG301" s="77"/>
      <c r="DH301" s="77"/>
      <c r="DI301" s="77"/>
      <c r="DJ301" s="77"/>
      <c r="DK301" s="77"/>
      <c r="DL301" s="77"/>
      <c r="DM301" s="77"/>
      <c r="DN301" s="77"/>
      <c r="DO301" s="77"/>
      <c r="DP301" s="77"/>
      <c r="DQ301" s="77"/>
      <c r="DR301" s="77"/>
      <c r="DS301" s="77"/>
      <c r="DT301" s="77"/>
      <c r="DU301" s="77"/>
      <c r="DV301" s="77"/>
      <c r="DW301" s="77"/>
      <c r="DX301" s="77"/>
      <c r="DY301" s="77"/>
      <c r="DZ301" s="77"/>
      <c r="EA301" s="77"/>
      <c r="EB301" s="77"/>
      <c r="EC301" s="77"/>
      <c r="ED301" s="77"/>
      <c r="EE301" s="77"/>
      <c r="EF301" s="77"/>
      <c r="EG301" s="77"/>
      <c r="EH301" s="77"/>
      <c r="EI301" s="77"/>
      <c r="EJ301" s="77"/>
      <c r="EK301" s="77"/>
      <c r="EL301" s="77"/>
      <c r="EM301" s="77"/>
      <c r="EN301" s="77"/>
      <c r="EO301" s="77"/>
      <c r="EP301" s="77"/>
      <c r="EQ301" s="77"/>
      <c r="ER301" s="77"/>
      <c r="ES301" s="77"/>
      <c r="ET301" s="77"/>
      <c r="EU301" s="77"/>
      <c r="EV301" s="77"/>
      <c r="EW301" s="77"/>
      <c r="EX301" s="77"/>
      <c r="EY301" s="77"/>
      <c r="EZ301" s="77"/>
      <c r="FA301" s="77"/>
      <c r="FB301" s="77"/>
      <c r="FC301" s="77"/>
      <c r="FD301" s="77"/>
      <c r="FE301" s="77"/>
      <c r="FF301" s="77"/>
      <c r="FG301" s="77"/>
      <c r="FH301" s="77"/>
      <c r="FI301" s="77"/>
      <c r="FJ301" s="77"/>
      <c r="FK301" s="77"/>
    </row>
    <row r="302" spans="1:167" s="78" customFormat="1" x14ac:dyDescent="0.2">
      <c r="A302" s="97" t="s">
        <v>2074</v>
      </c>
      <c r="B302" s="97" t="s">
        <v>722</v>
      </c>
      <c r="C302" s="98" t="s">
        <v>1328</v>
      </c>
      <c r="D302" s="99" t="s">
        <v>17</v>
      </c>
      <c r="E302" s="99">
        <v>60</v>
      </c>
      <c r="F302" s="99">
        <v>0.3</v>
      </c>
      <c r="G302" s="100"/>
      <c r="H302" s="101"/>
      <c r="I302" s="123">
        <v>444</v>
      </c>
      <c r="J302" s="102">
        <f t="shared" si="15"/>
        <v>26640</v>
      </c>
      <c r="K302" s="101">
        <f>BDI!$G$17</f>
        <v>0.11260000000000001</v>
      </c>
      <c r="L302" s="101"/>
      <c r="M302" s="101"/>
      <c r="N302" s="104">
        <f t="shared" si="16"/>
        <v>493.99</v>
      </c>
      <c r="O302" s="103">
        <f t="shared" si="17"/>
        <v>8891.82</v>
      </c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  <c r="AY302" s="77"/>
      <c r="AZ302" s="77"/>
      <c r="BA302" s="77"/>
      <c r="BB302" s="77"/>
      <c r="BC302" s="77"/>
      <c r="BD302" s="77"/>
      <c r="BE302" s="77"/>
      <c r="BF302" s="77"/>
      <c r="BG302" s="77"/>
      <c r="BH302" s="77"/>
      <c r="BI302" s="77"/>
      <c r="BJ302" s="77"/>
      <c r="BK302" s="77"/>
      <c r="BL302" s="77"/>
      <c r="BM302" s="77"/>
      <c r="BN302" s="77"/>
      <c r="BO302" s="77"/>
      <c r="BP302" s="77"/>
      <c r="BQ302" s="77"/>
      <c r="BR302" s="77"/>
      <c r="BS302" s="77"/>
      <c r="BT302" s="77"/>
      <c r="BU302" s="77"/>
      <c r="BV302" s="77"/>
      <c r="BW302" s="77"/>
      <c r="BX302" s="77"/>
      <c r="BY302" s="77"/>
      <c r="BZ302" s="77"/>
      <c r="CA302" s="77"/>
      <c r="CB302" s="77"/>
      <c r="CC302" s="77"/>
      <c r="CD302" s="77"/>
      <c r="CE302" s="77"/>
      <c r="CF302" s="77"/>
      <c r="CG302" s="77"/>
      <c r="CH302" s="77"/>
      <c r="CI302" s="77"/>
      <c r="CJ302" s="77"/>
      <c r="CK302" s="77"/>
      <c r="CL302" s="77"/>
      <c r="CM302" s="77"/>
      <c r="CN302" s="77"/>
      <c r="CO302" s="77"/>
      <c r="CP302" s="77"/>
      <c r="CQ302" s="77"/>
      <c r="CR302" s="77"/>
      <c r="CS302" s="77"/>
      <c r="CT302" s="77"/>
      <c r="CU302" s="77"/>
      <c r="CV302" s="77"/>
      <c r="CW302" s="77"/>
      <c r="CX302" s="77"/>
      <c r="CY302" s="77"/>
      <c r="CZ302" s="77"/>
      <c r="DA302" s="77"/>
      <c r="DB302" s="77"/>
      <c r="DC302" s="77"/>
      <c r="DD302" s="77"/>
      <c r="DE302" s="77"/>
      <c r="DF302" s="77"/>
      <c r="DG302" s="77"/>
      <c r="DH302" s="77"/>
      <c r="DI302" s="77"/>
      <c r="DJ302" s="77"/>
      <c r="DK302" s="77"/>
      <c r="DL302" s="77"/>
      <c r="DM302" s="77"/>
      <c r="DN302" s="77"/>
      <c r="DO302" s="77"/>
      <c r="DP302" s="77"/>
      <c r="DQ302" s="77"/>
      <c r="DR302" s="77"/>
      <c r="DS302" s="77"/>
      <c r="DT302" s="77"/>
      <c r="DU302" s="77"/>
      <c r="DV302" s="77"/>
      <c r="DW302" s="77"/>
      <c r="DX302" s="77"/>
      <c r="DY302" s="77"/>
      <c r="DZ302" s="77"/>
      <c r="EA302" s="77"/>
      <c r="EB302" s="77"/>
      <c r="EC302" s="77"/>
      <c r="ED302" s="77"/>
      <c r="EE302" s="77"/>
      <c r="EF302" s="77"/>
      <c r="EG302" s="77"/>
      <c r="EH302" s="77"/>
      <c r="EI302" s="77"/>
      <c r="EJ302" s="77"/>
      <c r="EK302" s="77"/>
      <c r="EL302" s="77"/>
      <c r="EM302" s="77"/>
      <c r="EN302" s="77"/>
      <c r="EO302" s="77"/>
      <c r="EP302" s="77"/>
      <c r="EQ302" s="77"/>
      <c r="ER302" s="77"/>
      <c r="ES302" s="77"/>
      <c r="ET302" s="77"/>
      <c r="EU302" s="77"/>
      <c r="EV302" s="77"/>
      <c r="EW302" s="77"/>
      <c r="EX302" s="77"/>
      <c r="EY302" s="77"/>
      <c r="EZ302" s="77"/>
      <c r="FA302" s="77"/>
      <c r="FB302" s="77"/>
      <c r="FC302" s="77"/>
      <c r="FD302" s="77"/>
      <c r="FE302" s="77"/>
      <c r="FF302" s="77"/>
      <c r="FG302" s="77"/>
      <c r="FH302" s="77"/>
      <c r="FI302" s="77"/>
      <c r="FJ302" s="77"/>
      <c r="FK302" s="77"/>
    </row>
    <row r="303" spans="1:167" s="78" customFormat="1" x14ac:dyDescent="0.2">
      <c r="A303" s="97" t="s">
        <v>2075</v>
      </c>
      <c r="B303" s="97" t="s">
        <v>723</v>
      </c>
      <c r="C303" s="98" t="s">
        <v>1648</v>
      </c>
      <c r="D303" s="99" t="s">
        <v>8</v>
      </c>
      <c r="E303" s="99">
        <v>1500</v>
      </c>
      <c r="F303" s="99">
        <v>0.3</v>
      </c>
      <c r="G303" s="100"/>
      <c r="H303" s="101"/>
      <c r="I303" s="123">
        <v>9.19</v>
      </c>
      <c r="J303" s="102">
        <f t="shared" si="15"/>
        <v>13785</v>
      </c>
      <c r="K303" s="101">
        <f>BDI!$G$17</f>
        <v>0.11260000000000001</v>
      </c>
      <c r="L303" s="101"/>
      <c r="M303" s="101"/>
      <c r="N303" s="104">
        <f t="shared" si="16"/>
        <v>10.220000000000001</v>
      </c>
      <c r="O303" s="103">
        <f t="shared" si="17"/>
        <v>4599</v>
      </c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7"/>
      <c r="BA303" s="77"/>
      <c r="BB303" s="77"/>
      <c r="BC303" s="77"/>
      <c r="BD303" s="77"/>
      <c r="BE303" s="77"/>
      <c r="BF303" s="77"/>
      <c r="BG303" s="77"/>
      <c r="BH303" s="77"/>
      <c r="BI303" s="77"/>
      <c r="BJ303" s="77"/>
      <c r="BK303" s="77"/>
      <c r="BL303" s="77"/>
      <c r="BM303" s="77"/>
      <c r="BN303" s="77"/>
      <c r="BO303" s="77"/>
      <c r="BP303" s="77"/>
      <c r="BQ303" s="77"/>
      <c r="BR303" s="77"/>
      <c r="BS303" s="77"/>
      <c r="BT303" s="77"/>
      <c r="BU303" s="77"/>
      <c r="BV303" s="77"/>
      <c r="BW303" s="77"/>
      <c r="BX303" s="77"/>
      <c r="BY303" s="77"/>
      <c r="BZ303" s="77"/>
      <c r="CA303" s="77"/>
      <c r="CB303" s="77"/>
      <c r="CC303" s="77"/>
      <c r="CD303" s="77"/>
      <c r="CE303" s="77"/>
      <c r="CF303" s="77"/>
      <c r="CG303" s="77"/>
      <c r="CH303" s="77"/>
      <c r="CI303" s="77"/>
      <c r="CJ303" s="77"/>
      <c r="CK303" s="77"/>
      <c r="CL303" s="77"/>
      <c r="CM303" s="77"/>
      <c r="CN303" s="77"/>
      <c r="CO303" s="77"/>
      <c r="CP303" s="77"/>
      <c r="CQ303" s="77"/>
      <c r="CR303" s="77"/>
      <c r="CS303" s="77"/>
      <c r="CT303" s="77"/>
      <c r="CU303" s="77"/>
      <c r="CV303" s="77"/>
      <c r="CW303" s="77"/>
      <c r="CX303" s="77"/>
      <c r="CY303" s="77"/>
      <c r="CZ303" s="77"/>
      <c r="DA303" s="77"/>
      <c r="DB303" s="77"/>
      <c r="DC303" s="77"/>
      <c r="DD303" s="77"/>
      <c r="DE303" s="77"/>
      <c r="DF303" s="77"/>
      <c r="DG303" s="77"/>
      <c r="DH303" s="77"/>
      <c r="DI303" s="77"/>
      <c r="DJ303" s="77"/>
      <c r="DK303" s="77"/>
      <c r="DL303" s="77"/>
      <c r="DM303" s="77"/>
      <c r="DN303" s="77"/>
      <c r="DO303" s="77"/>
      <c r="DP303" s="77"/>
      <c r="DQ303" s="77"/>
      <c r="DR303" s="77"/>
      <c r="DS303" s="77"/>
      <c r="DT303" s="77"/>
      <c r="DU303" s="77"/>
      <c r="DV303" s="77"/>
      <c r="DW303" s="77"/>
      <c r="DX303" s="77"/>
      <c r="DY303" s="77"/>
      <c r="DZ303" s="77"/>
      <c r="EA303" s="77"/>
      <c r="EB303" s="77"/>
      <c r="EC303" s="77"/>
      <c r="ED303" s="77"/>
      <c r="EE303" s="77"/>
      <c r="EF303" s="77"/>
      <c r="EG303" s="77"/>
      <c r="EH303" s="77"/>
      <c r="EI303" s="77"/>
      <c r="EJ303" s="77"/>
      <c r="EK303" s="77"/>
      <c r="EL303" s="77"/>
      <c r="EM303" s="77"/>
      <c r="EN303" s="77"/>
      <c r="EO303" s="77"/>
      <c r="EP303" s="77"/>
      <c r="EQ303" s="77"/>
      <c r="ER303" s="77"/>
      <c r="ES303" s="77"/>
      <c r="ET303" s="77"/>
      <c r="EU303" s="77"/>
      <c r="EV303" s="77"/>
      <c r="EW303" s="77"/>
      <c r="EX303" s="77"/>
      <c r="EY303" s="77"/>
      <c r="EZ303" s="77"/>
      <c r="FA303" s="77"/>
      <c r="FB303" s="77"/>
      <c r="FC303" s="77"/>
      <c r="FD303" s="77"/>
      <c r="FE303" s="77"/>
      <c r="FF303" s="77"/>
      <c r="FG303" s="77"/>
      <c r="FH303" s="77"/>
      <c r="FI303" s="77"/>
      <c r="FJ303" s="77"/>
      <c r="FK303" s="77"/>
    </row>
    <row r="304" spans="1:167" s="78" customFormat="1" x14ac:dyDescent="0.2">
      <c r="A304" s="97" t="s">
        <v>2076</v>
      </c>
      <c r="B304" s="97" t="s">
        <v>724</v>
      </c>
      <c r="C304" s="98" t="s">
        <v>1731</v>
      </c>
      <c r="D304" s="99" t="s">
        <v>8</v>
      </c>
      <c r="E304" s="99">
        <v>3000</v>
      </c>
      <c r="F304" s="99">
        <v>0.3</v>
      </c>
      <c r="G304" s="100"/>
      <c r="H304" s="101"/>
      <c r="I304" s="123">
        <v>6.3</v>
      </c>
      <c r="J304" s="102">
        <f t="shared" si="15"/>
        <v>18900</v>
      </c>
      <c r="K304" s="101">
        <f>BDI!$G$17</f>
        <v>0.11260000000000001</v>
      </c>
      <c r="L304" s="101"/>
      <c r="M304" s="101"/>
      <c r="N304" s="104">
        <f t="shared" si="16"/>
        <v>7.01</v>
      </c>
      <c r="O304" s="103">
        <f t="shared" si="17"/>
        <v>6309</v>
      </c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  <c r="AY304" s="77"/>
      <c r="AZ304" s="77"/>
      <c r="BA304" s="77"/>
      <c r="BB304" s="77"/>
      <c r="BC304" s="77"/>
      <c r="BD304" s="77"/>
      <c r="BE304" s="77"/>
      <c r="BF304" s="77"/>
      <c r="BG304" s="77"/>
      <c r="BH304" s="77"/>
      <c r="BI304" s="77"/>
      <c r="BJ304" s="77"/>
      <c r="BK304" s="77"/>
      <c r="BL304" s="77"/>
      <c r="BM304" s="77"/>
      <c r="BN304" s="77"/>
      <c r="BO304" s="77"/>
      <c r="BP304" s="77"/>
      <c r="BQ304" s="77"/>
      <c r="BR304" s="77"/>
      <c r="BS304" s="77"/>
      <c r="BT304" s="77"/>
      <c r="BU304" s="77"/>
      <c r="BV304" s="77"/>
      <c r="BW304" s="77"/>
      <c r="BX304" s="77"/>
      <c r="BY304" s="77"/>
      <c r="BZ304" s="77"/>
      <c r="CA304" s="77"/>
      <c r="CB304" s="77"/>
      <c r="CC304" s="77"/>
      <c r="CD304" s="77"/>
      <c r="CE304" s="77"/>
      <c r="CF304" s="77"/>
      <c r="CG304" s="77"/>
      <c r="CH304" s="77"/>
      <c r="CI304" s="77"/>
      <c r="CJ304" s="77"/>
      <c r="CK304" s="77"/>
      <c r="CL304" s="77"/>
      <c r="CM304" s="77"/>
      <c r="CN304" s="77"/>
      <c r="CO304" s="77"/>
      <c r="CP304" s="77"/>
      <c r="CQ304" s="77"/>
      <c r="CR304" s="77"/>
      <c r="CS304" s="77"/>
      <c r="CT304" s="77"/>
      <c r="CU304" s="77"/>
      <c r="CV304" s="77"/>
      <c r="CW304" s="77"/>
      <c r="CX304" s="77"/>
      <c r="CY304" s="77"/>
      <c r="CZ304" s="77"/>
      <c r="DA304" s="77"/>
      <c r="DB304" s="77"/>
      <c r="DC304" s="77"/>
      <c r="DD304" s="77"/>
      <c r="DE304" s="77"/>
      <c r="DF304" s="77"/>
      <c r="DG304" s="77"/>
      <c r="DH304" s="77"/>
      <c r="DI304" s="77"/>
      <c r="DJ304" s="77"/>
      <c r="DK304" s="77"/>
      <c r="DL304" s="77"/>
      <c r="DM304" s="77"/>
      <c r="DN304" s="77"/>
      <c r="DO304" s="77"/>
      <c r="DP304" s="77"/>
      <c r="DQ304" s="77"/>
      <c r="DR304" s="77"/>
      <c r="DS304" s="77"/>
      <c r="DT304" s="77"/>
      <c r="DU304" s="77"/>
      <c r="DV304" s="77"/>
      <c r="DW304" s="77"/>
      <c r="DX304" s="77"/>
      <c r="DY304" s="77"/>
      <c r="DZ304" s="77"/>
      <c r="EA304" s="77"/>
      <c r="EB304" s="77"/>
      <c r="EC304" s="77"/>
      <c r="ED304" s="77"/>
      <c r="EE304" s="77"/>
      <c r="EF304" s="77"/>
      <c r="EG304" s="77"/>
      <c r="EH304" s="77"/>
      <c r="EI304" s="77"/>
      <c r="EJ304" s="77"/>
      <c r="EK304" s="77"/>
      <c r="EL304" s="77"/>
      <c r="EM304" s="77"/>
      <c r="EN304" s="77"/>
      <c r="EO304" s="77"/>
      <c r="EP304" s="77"/>
      <c r="EQ304" s="77"/>
      <c r="ER304" s="77"/>
      <c r="ES304" s="77"/>
      <c r="ET304" s="77"/>
      <c r="EU304" s="77"/>
      <c r="EV304" s="77"/>
      <c r="EW304" s="77"/>
      <c r="EX304" s="77"/>
      <c r="EY304" s="77"/>
      <c r="EZ304" s="77"/>
      <c r="FA304" s="77"/>
      <c r="FB304" s="77"/>
      <c r="FC304" s="77"/>
      <c r="FD304" s="77"/>
      <c r="FE304" s="77"/>
      <c r="FF304" s="77"/>
      <c r="FG304" s="77"/>
      <c r="FH304" s="77"/>
      <c r="FI304" s="77"/>
      <c r="FJ304" s="77"/>
      <c r="FK304" s="77"/>
    </row>
    <row r="305" spans="1:167" s="78" customFormat="1" x14ac:dyDescent="0.2">
      <c r="A305" s="97" t="s">
        <v>2077</v>
      </c>
      <c r="B305" s="97" t="s">
        <v>725</v>
      </c>
      <c r="C305" s="98" t="s">
        <v>1329</v>
      </c>
      <c r="D305" s="99" t="s">
        <v>17</v>
      </c>
      <c r="E305" s="99">
        <v>30</v>
      </c>
      <c r="F305" s="99">
        <v>0.3</v>
      </c>
      <c r="G305" s="100"/>
      <c r="H305" s="101"/>
      <c r="I305" s="123">
        <v>208.36</v>
      </c>
      <c r="J305" s="102">
        <f t="shared" si="15"/>
        <v>6250.8</v>
      </c>
      <c r="K305" s="101">
        <f>BDI!$G$17</f>
        <v>0.11260000000000001</v>
      </c>
      <c r="L305" s="101"/>
      <c r="M305" s="101"/>
      <c r="N305" s="104">
        <f t="shared" si="16"/>
        <v>231.82</v>
      </c>
      <c r="O305" s="103">
        <f t="shared" si="17"/>
        <v>2086.38</v>
      </c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7"/>
      <c r="BA305" s="77"/>
      <c r="BB305" s="77"/>
      <c r="BC305" s="77"/>
      <c r="BD305" s="77"/>
      <c r="BE305" s="77"/>
      <c r="BF305" s="77"/>
      <c r="BG305" s="77"/>
      <c r="BH305" s="77"/>
      <c r="BI305" s="77"/>
      <c r="BJ305" s="77"/>
      <c r="BK305" s="77"/>
      <c r="BL305" s="77"/>
      <c r="BM305" s="77"/>
      <c r="BN305" s="77"/>
      <c r="BO305" s="77"/>
      <c r="BP305" s="77"/>
      <c r="BQ305" s="77"/>
      <c r="BR305" s="77"/>
      <c r="BS305" s="77"/>
      <c r="BT305" s="77"/>
      <c r="BU305" s="77"/>
      <c r="BV305" s="77"/>
      <c r="BW305" s="77"/>
      <c r="BX305" s="77"/>
      <c r="BY305" s="77"/>
      <c r="BZ305" s="77"/>
      <c r="CA305" s="77"/>
      <c r="CB305" s="77"/>
      <c r="CC305" s="77"/>
      <c r="CD305" s="77"/>
      <c r="CE305" s="77"/>
      <c r="CF305" s="77"/>
      <c r="CG305" s="77"/>
      <c r="CH305" s="77"/>
      <c r="CI305" s="77"/>
      <c r="CJ305" s="77"/>
      <c r="CK305" s="77"/>
      <c r="CL305" s="77"/>
      <c r="CM305" s="77"/>
      <c r="CN305" s="77"/>
      <c r="CO305" s="77"/>
      <c r="CP305" s="77"/>
      <c r="CQ305" s="77"/>
      <c r="CR305" s="77"/>
      <c r="CS305" s="77"/>
      <c r="CT305" s="77"/>
      <c r="CU305" s="77"/>
      <c r="CV305" s="77"/>
      <c r="CW305" s="77"/>
      <c r="CX305" s="77"/>
      <c r="CY305" s="77"/>
      <c r="CZ305" s="77"/>
      <c r="DA305" s="77"/>
      <c r="DB305" s="77"/>
      <c r="DC305" s="77"/>
      <c r="DD305" s="77"/>
      <c r="DE305" s="77"/>
      <c r="DF305" s="77"/>
      <c r="DG305" s="77"/>
      <c r="DH305" s="77"/>
      <c r="DI305" s="77"/>
      <c r="DJ305" s="77"/>
      <c r="DK305" s="77"/>
      <c r="DL305" s="77"/>
      <c r="DM305" s="77"/>
      <c r="DN305" s="77"/>
      <c r="DO305" s="77"/>
      <c r="DP305" s="77"/>
      <c r="DQ305" s="77"/>
      <c r="DR305" s="77"/>
      <c r="DS305" s="77"/>
      <c r="DT305" s="77"/>
      <c r="DU305" s="77"/>
      <c r="DV305" s="77"/>
      <c r="DW305" s="77"/>
      <c r="DX305" s="77"/>
      <c r="DY305" s="77"/>
      <c r="DZ305" s="77"/>
      <c r="EA305" s="77"/>
      <c r="EB305" s="77"/>
      <c r="EC305" s="77"/>
      <c r="ED305" s="77"/>
      <c r="EE305" s="77"/>
      <c r="EF305" s="77"/>
      <c r="EG305" s="77"/>
      <c r="EH305" s="77"/>
      <c r="EI305" s="77"/>
      <c r="EJ305" s="77"/>
      <c r="EK305" s="77"/>
      <c r="EL305" s="77"/>
      <c r="EM305" s="77"/>
      <c r="EN305" s="77"/>
      <c r="EO305" s="77"/>
      <c r="EP305" s="77"/>
      <c r="EQ305" s="77"/>
      <c r="ER305" s="77"/>
      <c r="ES305" s="77"/>
      <c r="ET305" s="77"/>
      <c r="EU305" s="77"/>
      <c r="EV305" s="77"/>
      <c r="EW305" s="77"/>
      <c r="EX305" s="77"/>
      <c r="EY305" s="77"/>
      <c r="EZ305" s="77"/>
      <c r="FA305" s="77"/>
      <c r="FB305" s="77"/>
      <c r="FC305" s="77"/>
      <c r="FD305" s="77"/>
      <c r="FE305" s="77"/>
      <c r="FF305" s="77"/>
      <c r="FG305" s="77"/>
      <c r="FH305" s="77"/>
      <c r="FI305" s="77"/>
      <c r="FJ305" s="77"/>
      <c r="FK305" s="77"/>
    </row>
    <row r="306" spans="1:167" s="78" customFormat="1" x14ac:dyDescent="0.2">
      <c r="A306" s="97" t="s">
        <v>2078</v>
      </c>
      <c r="B306" s="97" t="s">
        <v>726</v>
      </c>
      <c r="C306" s="98" t="s">
        <v>1330</v>
      </c>
      <c r="D306" s="99" t="s">
        <v>17</v>
      </c>
      <c r="E306" s="99">
        <v>30</v>
      </c>
      <c r="F306" s="99">
        <v>0.3</v>
      </c>
      <c r="G306" s="100"/>
      <c r="H306" s="101"/>
      <c r="I306" s="123">
        <v>174.87</v>
      </c>
      <c r="J306" s="102">
        <f t="shared" si="15"/>
        <v>5246.1</v>
      </c>
      <c r="K306" s="101">
        <f>BDI!$G$17</f>
        <v>0.11260000000000001</v>
      </c>
      <c r="L306" s="101"/>
      <c r="M306" s="101"/>
      <c r="N306" s="104">
        <f t="shared" si="16"/>
        <v>194.56</v>
      </c>
      <c r="O306" s="103">
        <f t="shared" si="17"/>
        <v>1751.04</v>
      </c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  <c r="AY306" s="77"/>
      <c r="AZ306" s="77"/>
      <c r="BA306" s="77"/>
      <c r="BB306" s="77"/>
      <c r="BC306" s="77"/>
      <c r="BD306" s="77"/>
      <c r="BE306" s="77"/>
      <c r="BF306" s="77"/>
      <c r="BG306" s="77"/>
      <c r="BH306" s="77"/>
      <c r="BI306" s="77"/>
      <c r="BJ306" s="77"/>
      <c r="BK306" s="77"/>
      <c r="BL306" s="77"/>
      <c r="BM306" s="77"/>
      <c r="BN306" s="77"/>
      <c r="BO306" s="77"/>
      <c r="BP306" s="77"/>
      <c r="BQ306" s="77"/>
      <c r="BR306" s="77"/>
      <c r="BS306" s="77"/>
      <c r="BT306" s="77"/>
      <c r="BU306" s="77"/>
      <c r="BV306" s="77"/>
      <c r="BW306" s="77"/>
      <c r="BX306" s="77"/>
      <c r="BY306" s="77"/>
      <c r="BZ306" s="77"/>
      <c r="CA306" s="77"/>
      <c r="CB306" s="77"/>
      <c r="CC306" s="77"/>
      <c r="CD306" s="77"/>
      <c r="CE306" s="77"/>
      <c r="CF306" s="77"/>
      <c r="CG306" s="77"/>
      <c r="CH306" s="77"/>
      <c r="CI306" s="77"/>
      <c r="CJ306" s="77"/>
      <c r="CK306" s="77"/>
      <c r="CL306" s="77"/>
      <c r="CM306" s="77"/>
      <c r="CN306" s="77"/>
      <c r="CO306" s="77"/>
      <c r="CP306" s="77"/>
      <c r="CQ306" s="77"/>
      <c r="CR306" s="77"/>
      <c r="CS306" s="77"/>
      <c r="CT306" s="77"/>
      <c r="CU306" s="77"/>
      <c r="CV306" s="77"/>
      <c r="CW306" s="77"/>
      <c r="CX306" s="77"/>
      <c r="CY306" s="77"/>
      <c r="CZ306" s="77"/>
      <c r="DA306" s="77"/>
      <c r="DB306" s="77"/>
      <c r="DC306" s="77"/>
      <c r="DD306" s="77"/>
      <c r="DE306" s="77"/>
      <c r="DF306" s="77"/>
      <c r="DG306" s="77"/>
      <c r="DH306" s="77"/>
      <c r="DI306" s="77"/>
      <c r="DJ306" s="77"/>
      <c r="DK306" s="77"/>
      <c r="DL306" s="77"/>
      <c r="DM306" s="77"/>
      <c r="DN306" s="77"/>
      <c r="DO306" s="77"/>
      <c r="DP306" s="77"/>
      <c r="DQ306" s="77"/>
      <c r="DR306" s="77"/>
      <c r="DS306" s="77"/>
      <c r="DT306" s="77"/>
      <c r="DU306" s="77"/>
      <c r="DV306" s="77"/>
      <c r="DW306" s="77"/>
      <c r="DX306" s="77"/>
      <c r="DY306" s="77"/>
      <c r="DZ306" s="77"/>
      <c r="EA306" s="77"/>
      <c r="EB306" s="77"/>
      <c r="EC306" s="77"/>
      <c r="ED306" s="77"/>
      <c r="EE306" s="77"/>
      <c r="EF306" s="77"/>
      <c r="EG306" s="77"/>
      <c r="EH306" s="77"/>
      <c r="EI306" s="77"/>
      <c r="EJ306" s="77"/>
      <c r="EK306" s="77"/>
      <c r="EL306" s="77"/>
      <c r="EM306" s="77"/>
      <c r="EN306" s="77"/>
      <c r="EO306" s="77"/>
      <c r="EP306" s="77"/>
      <c r="EQ306" s="77"/>
      <c r="ER306" s="77"/>
      <c r="ES306" s="77"/>
      <c r="ET306" s="77"/>
      <c r="EU306" s="77"/>
      <c r="EV306" s="77"/>
      <c r="EW306" s="77"/>
      <c r="EX306" s="77"/>
      <c r="EY306" s="77"/>
      <c r="EZ306" s="77"/>
      <c r="FA306" s="77"/>
      <c r="FB306" s="77"/>
      <c r="FC306" s="77"/>
      <c r="FD306" s="77"/>
      <c r="FE306" s="77"/>
      <c r="FF306" s="77"/>
      <c r="FG306" s="77"/>
      <c r="FH306" s="77"/>
      <c r="FI306" s="77"/>
      <c r="FJ306" s="77"/>
      <c r="FK306" s="77"/>
    </row>
    <row r="307" spans="1:167" s="78" customFormat="1" ht="25.5" x14ac:dyDescent="0.2">
      <c r="A307" s="97" t="s">
        <v>2079</v>
      </c>
      <c r="B307" s="97" t="s">
        <v>727</v>
      </c>
      <c r="C307" s="98" t="s">
        <v>1649</v>
      </c>
      <c r="D307" s="99" t="s">
        <v>17</v>
      </c>
      <c r="E307" s="99">
        <v>10</v>
      </c>
      <c r="F307" s="99">
        <v>0.3</v>
      </c>
      <c r="G307" s="100"/>
      <c r="H307" s="101"/>
      <c r="I307" s="123">
        <v>1795.22</v>
      </c>
      <c r="J307" s="102">
        <f t="shared" si="15"/>
        <v>17952.2</v>
      </c>
      <c r="K307" s="101">
        <f>BDI!$G$17</f>
        <v>0.11260000000000001</v>
      </c>
      <c r="L307" s="101"/>
      <c r="M307" s="101"/>
      <c r="N307" s="104">
        <f t="shared" si="16"/>
        <v>1997.36</v>
      </c>
      <c r="O307" s="103">
        <f t="shared" si="17"/>
        <v>5992.08</v>
      </c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  <c r="BA307" s="77"/>
      <c r="BB307" s="77"/>
      <c r="BC307" s="77"/>
      <c r="BD307" s="77"/>
      <c r="BE307" s="77"/>
      <c r="BF307" s="77"/>
      <c r="BG307" s="77"/>
      <c r="BH307" s="77"/>
      <c r="BI307" s="77"/>
      <c r="BJ307" s="77"/>
      <c r="BK307" s="77"/>
      <c r="BL307" s="77"/>
      <c r="BM307" s="77"/>
      <c r="BN307" s="77"/>
      <c r="BO307" s="77"/>
      <c r="BP307" s="77"/>
      <c r="BQ307" s="77"/>
      <c r="BR307" s="77"/>
      <c r="BS307" s="77"/>
      <c r="BT307" s="77"/>
      <c r="BU307" s="77"/>
      <c r="BV307" s="77"/>
      <c r="BW307" s="77"/>
      <c r="BX307" s="77"/>
      <c r="BY307" s="77"/>
      <c r="BZ307" s="77"/>
      <c r="CA307" s="77"/>
      <c r="CB307" s="77"/>
      <c r="CC307" s="77"/>
      <c r="CD307" s="77"/>
      <c r="CE307" s="77"/>
      <c r="CF307" s="77"/>
      <c r="CG307" s="77"/>
      <c r="CH307" s="77"/>
      <c r="CI307" s="77"/>
      <c r="CJ307" s="77"/>
      <c r="CK307" s="77"/>
      <c r="CL307" s="77"/>
      <c r="CM307" s="77"/>
      <c r="CN307" s="77"/>
      <c r="CO307" s="77"/>
      <c r="CP307" s="77"/>
      <c r="CQ307" s="77"/>
      <c r="CR307" s="77"/>
      <c r="CS307" s="77"/>
      <c r="CT307" s="77"/>
      <c r="CU307" s="77"/>
      <c r="CV307" s="77"/>
      <c r="CW307" s="77"/>
      <c r="CX307" s="77"/>
      <c r="CY307" s="77"/>
      <c r="CZ307" s="77"/>
      <c r="DA307" s="77"/>
      <c r="DB307" s="77"/>
      <c r="DC307" s="77"/>
      <c r="DD307" s="77"/>
      <c r="DE307" s="77"/>
      <c r="DF307" s="77"/>
      <c r="DG307" s="77"/>
      <c r="DH307" s="77"/>
      <c r="DI307" s="77"/>
      <c r="DJ307" s="77"/>
      <c r="DK307" s="77"/>
      <c r="DL307" s="77"/>
      <c r="DM307" s="77"/>
      <c r="DN307" s="77"/>
      <c r="DO307" s="77"/>
      <c r="DP307" s="77"/>
      <c r="DQ307" s="77"/>
      <c r="DR307" s="77"/>
      <c r="DS307" s="77"/>
      <c r="DT307" s="77"/>
      <c r="DU307" s="77"/>
      <c r="DV307" s="77"/>
      <c r="DW307" s="77"/>
      <c r="DX307" s="77"/>
      <c r="DY307" s="77"/>
      <c r="DZ307" s="77"/>
      <c r="EA307" s="77"/>
      <c r="EB307" s="77"/>
      <c r="EC307" s="77"/>
      <c r="ED307" s="77"/>
      <c r="EE307" s="77"/>
      <c r="EF307" s="77"/>
      <c r="EG307" s="77"/>
      <c r="EH307" s="77"/>
      <c r="EI307" s="77"/>
      <c r="EJ307" s="77"/>
      <c r="EK307" s="77"/>
      <c r="EL307" s="77"/>
      <c r="EM307" s="77"/>
      <c r="EN307" s="77"/>
      <c r="EO307" s="77"/>
      <c r="EP307" s="77"/>
      <c r="EQ307" s="77"/>
      <c r="ER307" s="77"/>
      <c r="ES307" s="77"/>
      <c r="ET307" s="77"/>
      <c r="EU307" s="77"/>
      <c r="EV307" s="77"/>
      <c r="EW307" s="77"/>
      <c r="EX307" s="77"/>
      <c r="EY307" s="77"/>
      <c r="EZ307" s="77"/>
      <c r="FA307" s="77"/>
      <c r="FB307" s="77"/>
      <c r="FC307" s="77"/>
      <c r="FD307" s="77"/>
      <c r="FE307" s="77"/>
      <c r="FF307" s="77"/>
      <c r="FG307" s="77"/>
      <c r="FH307" s="77"/>
      <c r="FI307" s="77"/>
      <c r="FJ307" s="77"/>
      <c r="FK307" s="77"/>
    </row>
    <row r="308" spans="1:167" s="78" customFormat="1" ht="25.5" x14ac:dyDescent="0.2">
      <c r="A308" s="97" t="s">
        <v>2080</v>
      </c>
      <c r="B308" s="97" t="s">
        <v>728</v>
      </c>
      <c r="C308" s="98" t="s">
        <v>1331</v>
      </c>
      <c r="D308" s="99" t="s">
        <v>17</v>
      </c>
      <c r="E308" s="99">
        <v>100</v>
      </c>
      <c r="F308" s="99">
        <v>0.3</v>
      </c>
      <c r="G308" s="100"/>
      <c r="H308" s="101"/>
      <c r="I308" s="123">
        <v>133.07</v>
      </c>
      <c r="J308" s="102">
        <f t="shared" si="15"/>
        <v>13307</v>
      </c>
      <c r="K308" s="101">
        <f>BDI!$G$17</f>
        <v>0.11260000000000001</v>
      </c>
      <c r="L308" s="101"/>
      <c r="M308" s="101"/>
      <c r="N308" s="104">
        <f t="shared" si="16"/>
        <v>148.05000000000001</v>
      </c>
      <c r="O308" s="103">
        <f t="shared" si="17"/>
        <v>4441.5</v>
      </c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77"/>
      <c r="BC308" s="77"/>
      <c r="BD308" s="77"/>
      <c r="BE308" s="77"/>
      <c r="BF308" s="77"/>
      <c r="BG308" s="77"/>
      <c r="BH308" s="77"/>
      <c r="BI308" s="77"/>
      <c r="BJ308" s="77"/>
      <c r="BK308" s="77"/>
      <c r="BL308" s="77"/>
      <c r="BM308" s="77"/>
      <c r="BN308" s="77"/>
      <c r="BO308" s="77"/>
      <c r="BP308" s="77"/>
      <c r="BQ308" s="77"/>
      <c r="BR308" s="77"/>
      <c r="BS308" s="77"/>
      <c r="BT308" s="77"/>
      <c r="BU308" s="77"/>
      <c r="BV308" s="77"/>
      <c r="BW308" s="77"/>
      <c r="BX308" s="77"/>
      <c r="BY308" s="77"/>
      <c r="BZ308" s="77"/>
      <c r="CA308" s="77"/>
      <c r="CB308" s="77"/>
      <c r="CC308" s="77"/>
      <c r="CD308" s="77"/>
      <c r="CE308" s="77"/>
      <c r="CF308" s="77"/>
      <c r="CG308" s="77"/>
      <c r="CH308" s="77"/>
      <c r="CI308" s="77"/>
      <c r="CJ308" s="77"/>
      <c r="CK308" s="77"/>
      <c r="CL308" s="77"/>
      <c r="CM308" s="77"/>
      <c r="CN308" s="77"/>
      <c r="CO308" s="77"/>
      <c r="CP308" s="77"/>
      <c r="CQ308" s="77"/>
      <c r="CR308" s="77"/>
      <c r="CS308" s="77"/>
      <c r="CT308" s="77"/>
      <c r="CU308" s="77"/>
      <c r="CV308" s="77"/>
      <c r="CW308" s="77"/>
      <c r="CX308" s="77"/>
      <c r="CY308" s="77"/>
      <c r="CZ308" s="77"/>
      <c r="DA308" s="77"/>
      <c r="DB308" s="77"/>
      <c r="DC308" s="77"/>
      <c r="DD308" s="77"/>
      <c r="DE308" s="77"/>
      <c r="DF308" s="77"/>
      <c r="DG308" s="77"/>
      <c r="DH308" s="77"/>
      <c r="DI308" s="77"/>
      <c r="DJ308" s="77"/>
      <c r="DK308" s="77"/>
      <c r="DL308" s="77"/>
      <c r="DM308" s="77"/>
      <c r="DN308" s="77"/>
      <c r="DO308" s="77"/>
      <c r="DP308" s="77"/>
      <c r="DQ308" s="77"/>
      <c r="DR308" s="77"/>
      <c r="DS308" s="77"/>
      <c r="DT308" s="77"/>
      <c r="DU308" s="77"/>
      <c r="DV308" s="77"/>
      <c r="DW308" s="77"/>
      <c r="DX308" s="77"/>
      <c r="DY308" s="77"/>
      <c r="DZ308" s="77"/>
      <c r="EA308" s="77"/>
      <c r="EB308" s="77"/>
      <c r="EC308" s="77"/>
      <c r="ED308" s="77"/>
      <c r="EE308" s="77"/>
      <c r="EF308" s="77"/>
      <c r="EG308" s="77"/>
      <c r="EH308" s="77"/>
      <c r="EI308" s="77"/>
      <c r="EJ308" s="77"/>
      <c r="EK308" s="77"/>
      <c r="EL308" s="77"/>
      <c r="EM308" s="77"/>
      <c r="EN308" s="77"/>
      <c r="EO308" s="77"/>
      <c r="EP308" s="77"/>
      <c r="EQ308" s="77"/>
      <c r="ER308" s="77"/>
      <c r="ES308" s="77"/>
      <c r="ET308" s="77"/>
      <c r="EU308" s="77"/>
      <c r="EV308" s="77"/>
      <c r="EW308" s="77"/>
      <c r="EX308" s="77"/>
      <c r="EY308" s="77"/>
      <c r="EZ308" s="77"/>
      <c r="FA308" s="77"/>
      <c r="FB308" s="77"/>
      <c r="FC308" s="77"/>
      <c r="FD308" s="77"/>
      <c r="FE308" s="77"/>
      <c r="FF308" s="77"/>
      <c r="FG308" s="77"/>
      <c r="FH308" s="77"/>
      <c r="FI308" s="77"/>
      <c r="FJ308" s="77"/>
      <c r="FK308" s="77"/>
    </row>
    <row r="309" spans="1:167" s="78" customFormat="1" x14ac:dyDescent="0.2">
      <c r="A309" s="97" t="s">
        <v>2081</v>
      </c>
      <c r="B309" s="97" t="s">
        <v>729</v>
      </c>
      <c r="C309" s="98" t="s">
        <v>1332</v>
      </c>
      <c r="D309" s="99" t="s">
        <v>17</v>
      </c>
      <c r="E309" s="99">
        <v>50</v>
      </c>
      <c r="F309" s="99">
        <v>0.3</v>
      </c>
      <c r="G309" s="100"/>
      <c r="H309" s="101"/>
      <c r="I309" s="123">
        <v>447.86</v>
      </c>
      <c r="J309" s="102">
        <f t="shared" si="15"/>
        <v>22393</v>
      </c>
      <c r="K309" s="101">
        <f>BDI!$G$17</f>
        <v>0.11260000000000001</v>
      </c>
      <c r="L309" s="101"/>
      <c r="M309" s="101"/>
      <c r="N309" s="104">
        <f t="shared" si="16"/>
        <v>498.29</v>
      </c>
      <c r="O309" s="103">
        <f t="shared" si="17"/>
        <v>7474.35</v>
      </c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7"/>
      <c r="BA309" s="77"/>
      <c r="BB309" s="77"/>
      <c r="BC309" s="77"/>
      <c r="BD309" s="77"/>
      <c r="BE309" s="77"/>
      <c r="BF309" s="77"/>
      <c r="BG309" s="77"/>
      <c r="BH309" s="77"/>
      <c r="BI309" s="77"/>
      <c r="BJ309" s="77"/>
      <c r="BK309" s="77"/>
      <c r="BL309" s="77"/>
      <c r="BM309" s="77"/>
      <c r="BN309" s="77"/>
      <c r="BO309" s="77"/>
      <c r="BP309" s="77"/>
      <c r="BQ309" s="77"/>
      <c r="BR309" s="77"/>
      <c r="BS309" s="77"/>
      <c r="BT309" s="77"/>
      <c r="BU309" s="77"/>
      <c r="BV309" s="77"/>
      <c r="BW309" s="77"/>
      <c r="BX309" s="77"/>
      <c r="BY309" s="77"/>
      <c r="BZ309" s="77"/>
      <c r="CA309" s="77"/>
      <c r="CB309" s="77"/>
      <c r="CC309" s="77"/>
      <c r="CD309" s="77"/>
      <c r="CE309" s="77"/>
      <c r="CF309" s="77"/>
      <c r="CG309" s="77"/>
      <c r="CH309" s="77"/>
      <c r="CI309" s="77"/>
      <c r="CJ309" s="77"/>
      <c r="CK309" s="77"/>
      <c r="CL309" s="77"/>
      <c r="CM309" s="77"/>
      <c r="CN309" s="77"/>
      <c r="CO309" s="77"/>
      <c r="CP309" s="77"/>
      <c r="CQ309" s="77"/>
      <c r="CR309" s="77"/>
      <c r="CS309" s="77"/>
      <c r="CT309" s="77"/>
      <c r="CU309" s="77"/>
      <c r="CV309" s="77"/>
      <c r="CW309" s="77"/>
      <c r="CX309" s="77"/>
      <c r="CY309" s="77"/>
      <c r="CZ309" s="77"/>
      <c r="DA309" s="77"/>
      <c r="DB309" s="77"/>
      <c r="DC309" s="77"/>
      <c r="DD309" s="77"/>
      <c r="DE309" s="77"/>
      <c r="DF309" s="77"/>
      <c r="DG309" s="77"/>
      <c r="DH309" s="77"/>
      <c r="DI309" s="77"/>
      <c r="DJ309" s="77"/>
      <c r="DK309" s="77"/>
      <c r="DL309" s="77"/>
      <c r="DM309" s="77"/>
      <c r="DN309" s="77"/>
      <c r="DO309" s="77"/>
      <c r="DP309" s="77"/>
      <c r="DQ309" s="77"/>
      <c r="DR309" s="77"/>
      <c r="DS309" s="77"/>
      <c r="DT309" s="77"/>
      <c r="DU309" s="77"/>
      <c r="DV309" s="77"/>
      <c r="DW309" s="77"/>
      <c r="DX309" s="77"/>
      <c r="DY309" s="77"/>
      <c r="DZ309" s="77"/>
      <c r="EA309" s="77"/>
      <c r="EB309" s="77"/>
      <c r="EC309" s="77"/>
      <c r="ED309" s="77"/>
      <c r="EE309" s="77"/>
      <c r="EF309" s="77"/>
      <c r="EG309" s="77"/>
      <c r="EH309" s="77"/>
      <c r="EI309" s="77"/>
      <c r="EJ309" s="77"/>
      <c r="EK309" s="77"/>
      <c r="EL309" s="77"/>
      <c r="EM309" s="77"/>
      <c r="EN309" s="77"/>
      <c r="EO309" s="77"/>
      <c r="EP309" s="77"/>
      <c r="EQ309" s="77"/>
      <c r="ER309" s="77"/>
      <c r="ES309" s="77"/>
      <c r="ET309" s="77"/>
      <c r="EU309" s="77"/>
      <c r="EV309" s="77"/>
      <c r="EW309" s="77"/>
      <c r="EX309" s="77"/>
      <c r="EY309" s="77"/>
      <c r="EZ309" s="77"/>
      <c r="FA309" s="77"/>
      <c r="FB309" s="77"/>
      <c r="FC309" s="77"/>
      <c r="FD309" s="77"/>
      <c r="FE309" s="77"/>
      <c r="FF309" s="77"/>
      <c r="FG309" s="77"/>
      <c r="FH309" s="77"/>
      <c r="FI309" s="77"/>
      <c r="FJ309" s="77"/>
      <c r="FK309" s="77"/>
    </row>
    <row r="310" spans="1:167" s="78" customFormat="1" x14ac:dyDescent="0.2">
      <c r="A310" s="97" t="s">
        <v>2082</v>
      </c>
      <c r="B310" s="97" t="s">
        <v>730</v>
      </c>
      <c r="C310" s="98" t="s">
        <v>1333</v>
      </c>
      <c r="D310" s="99" t="s">
        <v>17</v>
      </c>
      <c r="E310" s="99">
        <v>50</v>
      </c>
      <c r="F310" s="99">
        <v>0.3</v>
      </c>
      <c r="G310" s="100"/>
      <c r="H310" s="101"/>
      <c r="I310" s="123">
        <v>128.74</v>
      </c>
      <c r="J310" s="102">
        <f t="shared" si="15"/>
        <v>6437</v>
      </c>
      <c r="K310" s="101">
        <f>BDI!$G$17</f>
        <v>0.11260000000000001</v>
      </c>
      <c r="L310" s="101"/>
      <c r="M310" s="101"/>
      <c r="N310" s="104">
        <f t="shared" si="16"/>
        <v>143.24</v>
      </c>
      <c r="O310" s="103">
        <f t="shared" si="17"/>
        <v>2148.6</v>
      </c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7"/>
      <c r="BA310" s="77"/>
      <c r="BB310" s="77"/>
      <c r="BC310" s="77"/>
      <c r="BD310" s="77"/>
      <c r="BE310" s="77"/>
      <c r="BF310" s="77"/>
      <c r="BG310" s="77"/>
      <c r="BH310" s="77"/>
      <c r="BI310" s="77"/>
      <c r="BJ310" s="77"/>
      <c r="BK310" s="77"/>
      <c r="BL310" s="77"/>
      <c r="BM310" s="77"/>
      <c r="BN310" s="77"/>
      <c r="BO310" s="77"/>
      <c r="BP310" s="77"/>
      <c r="BQ310" s="77"/>
      <c r="BR310" s="77"/>
      <c r="BS310" s="77"/>
      <c r="BT310" s="77"/>
      <c r="BU310" s="77"/>
      <c r="BV310" s="77"/>
      <c r="BW310" s="77"/>
      <c r="BX310" s="77"/>
      <c r="BY310" s="77"/>
      <c r="BZ310" s="77"/>
      <c r="CA310" s="77"/>
      <c r="CB310" s="77"/>
      <c r="CC310" s="77"/>
      <c r="CD310" s="77"/>
      <c r="CE310" s="77"/>
      <c r="CF310" s="77"/>
      <c r="CG310" s="77"/>
      <c r="CH310" s="77"/>
      <c r="CI310" s="77"/>
      <c r="CJ310" s="77"/>
      <c r="CK310" s="77"/>
      <c r="CL310" s="77"/>
      <c r="CM310" s="77"/>
      <c r="CN310" s="77"/>
      <c r="CO310" s="77"/>
      <c r="CP310" s="77"/>
      <c r="CQ310" s="77"/>
      <c r="CR310" s="77"/>
      <c r="CS310" s="77"/>
      <c r="CT310" s="77"/>
      <c r="CU310" s="77"/>
      <c r="CV310" s="77"/>
      <c r="CW310" s="77"/>
      <c r="CX310" s="77"/>
      <c r="CY310" s="77"/>
      <c r="CZ310" s="77"/>
      <c r="DA310" s="77"/>
      <c r="DB310" s="77"/>
      <c r="DC310" s="77"/>
      <c r="DD310" s="77"/>
      <c r="DE310" s="77"/>
      <c r="DF310" s="77"/>
      <c r="DG310" s="77"/>
      <c r="DH310" s="77"/>
      <c r="DI310" s="77"/>
      <c r="DJ310" s="77"/>
      <c r="DK310" s="77"/>
      <c r="DL310" s="77"/>
      <c r="DM310" s="77"/>
      <c r="DN310" s="77"/>
      <c r="DO310" s="77"/>
      <c r="DP310" s="77"/>
      <c r="DQ310" s="77"/>
      <c r="DR310" s="77"/>
      <c r="DS310" s="77"/>
      <c r="DT310" s="77"/>
      <c r="DU310" s="77"/>
      <c r="DV310" s="77"/>
      <c r="DW310" s="77"/>
      <c r="DX310" s="77"/>
      <c r="DY310" s="77"/>
      <c r="DZ310" s="77"/>
      <c r="EA310" s="77"/>
      <c r="EB310" s="77"/>
      <c r="EC310" s="77"/>
      <c r="ED310" s="77"/>
      <c r="EE310" s="77"/>
      <c r="EF310" s="77"/>
      <c r="EG310" s="77"/>
      <c r="EH310" s="77"/>
      <c r="EI310" s="77"/>
      <c r="EJ310" s="77"/>
      <c r="EK310" s="77"/>
      <c r="EL310" s="77"/>
      <c r="EM310" s="77"/>
      <c r="EN310" s="77"/>
      <c r="EO310" s="77"/>
      <c r="EP310" s="77"/>
      <c r="EQ310" s="77"/>
      <c r="ER310" s="77"/>
      <c r="ES310" s="77"/>
      <c r="ET310" s="77"/>
      <c r="EU310" s="77"/>
      <c r="EV310" s="77"/>
      <c r="EW310" s="77"/>
      <c r="EX310" s="77"/>
      <c r="EY310" s="77"/>
      <c r="EZ310" s="77"/>
      <c r="FA310" s="77"/>
      <c r="FB310" s="77"/>
      <c r="FC310" s="77"/>
      <c r="FD310" s="77"/>
      <c r="FE310" s="77"/>
      <c r="FF310" s="77"/>
      <c r="FG310" s="77"/>
      <c r="FH310" s="77"/>
      <c r="FI310" s="77"/>
      <c r="FJ310" s="77"/>
      <c r="FK310" s="77"/>
    </row>
    <row r="311" spans="1:167" s="78" customFormat="1" x14ac:dyDescent="0.2">
      <c r="A311" s="97" t="s">
        <v>2083</v>
      </c>
      <c r="B311" s="97" t="s">
        <v>731</v>
      </c>
      <c r="C311" s="98" t="s">
        <v>1334</v>
      </c>
      <c r="D311" s="99" t="s">
        <v>17</v>
      </c>
      <c r="E311" s="99">
        <v>12</v>
      </c>
      <c r="F311" s="99">
        <v>0.3</v>
      </c>
      <c r="G311" s="100"/>
      <c r="H311" s="101"/>
      <c r="I311" s="123">
        <v>218.5</v>
      </c>
      <c r="J311" s="102">
        <f t="shared" si="15"/>
        <v>2622</v>
      </c>
      <c r="K311" s="101">
        <f>BDI!$G$17</f>
        <v>0.11260000000000001</v>
      </c>
      <c r="L311" s="101"/>
      <c r="M311" s="101"/>
      <c r="N311" s="104">
        <f t="shared" si="16"/>
        <v>243.1</v>
      </c>
      <c r="O311" s="103">
        <f t="shared" si="17"/>
        <v>875.16</v>
      </c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  <c r="BA311" s="77"/>
      <c r="BB311" s="77"/>
      <c r="BC311" s="77"/>
      <c r="BD311" s="77"/>
      <c r="BE311" s="77"/>
      <c r="BF311" s="77"/>
      <c r="BG311" s="77"/>
      <c r="BH311" s="77"/>
      <c r="BI311" s="77"/>
      <c r="BJ311" s="77"/>
      <c r="BK311" s="77"/>
      <c r="BL311" s="77"/>
      <c r="BM311" s="77"/>
      <c r="BN311" s="77"/>
      <c r="BO311" s="77"/>
      <c r="BP311" s="77"/>
      <c r="BQ311" s="77"/>
      <c r="BR311" s="77"/>
      <c r="BS311" s="77"/>
      <c r="BT311" s="77"/>
      <c r="BU311" s="77"/>
      <c r="BV311" s="77"/>
      <c r="BW311" s="77"/>
      <c r="BX311" s="77"/>
      <c r="BY311" s="77"/>
      <c r="BZ311" s="77"/>
      <c r="CA311" s="77"/>
      <c r="CB311" s="77"/>
      <c r="CC311" s="77"/>
      <c r="CD311" s="77"/>
      <c r="CE311" s="77"/>
      <c r="CF311" s="77"/>
      <c r="CG311" s="77"/>
      <c r="CH311" s="77"/>
      <c r="CI311" s="77"/>
      <c r="CJ311" s="77"/>
      <c r="CK311" s="77"/>
      <c r="CL311" s="77"/>
      <c r="CM311" s="77"/>
      <c r="CN311" s="77"/>
      <c r="CO311" s="77"/>
      <c r="CP311" s="77"/>
      <c r="CQ311" s="77"/>
      <c r="CR311" s="77"/>
      <c r="CS311" s="77"/>
      <c r="CT311" s="77"/>
      <c r="CU311" s="77"/>
      <c r="CV311" s="77"/>
      <c r="CW311" s="77"/>
      <c r="CX311" s="77"/>
      <c r="CY311" s="77"/>
      <c r="CZ311" s="77"/>
      <c r="DA311" s="77"/>
      <c r="DB311" s="77"/>
      <c r="DC311" s="77"/>
      <c r="DD311" s="77"/>
      <c r="DE311" s="77"/>
      <c r="DF311" s="77"/>
      <c r="DG311" s="77"/>
      <c r="DH311" s="77"/>
      <c r="DI311" s="77"/>
      <c r="DJ311" s="77"/>
      <c r="DK311" s="77"/>
      <c r="DL311" s="77"/>
      <c r="DM311" s="77"/>
      <c r="DN311" s="77"/>
      <c r="DO311" s="77"/>
      <c r="DP311" s="77"/>
      <c r="DQ311" s="77"/>
      <c r="DR311" s="77"/>
      <c r="DS311" s="77"/>
      <c r="DT311" s="77"/>
      <c r="DU311" s="77"/>
      <c r="DV311" s="77"/>
      <c r="DW311" s="77"/>
      <c r="DX311" s="77"/>
      <c r="DY311" s="77"/>
      <c r="DZ311" s="77"/>
      <c r="EA311" s="77"/>
      <c r="EB311" s="77"/>
      <c r="EC311" s="77"/>
      <c r="ED311" s="77"/>
      <c r="EE311" s="77"/>
      <c r="EF311" s="77"/>
      <c r="EG311" s="77"/>
      <c r="EH311" s="77"/>
      <c r="EI311" s="77"/>
      <c r="EJ311" s="77"/>
      <c r="EK311" s="77"/>
      <c r="EL311" s="77"/>
      <c r="EM311" s="77"/>
      <c r="EN311" s="77"/>
      <c r="EO311" s="77"/>
      <c r="EP311" s="77"/>
      <c r="EQ311" s="77"/>
      <c r="ER311" s="77"/>
      <c r="ES311" s="77"/>
      <c r="ET311" s="77"/>
      <c r="EU311" s="77"/>
      <c r="EV311" s="77"/>
      <c r="EW311" s="77"/>
      <c r="EX311" s="77"/>
      <c r="EY311" s="77"/>
      <c r="EZ311" s="77"/>
      <c r="FA311" s="77"/>
      <c r="FB311" s="77"/>
      <c r="FC311" s="77"/>
      <c r="FD311" s="77"/>
      <c r="FE311" s="77"/>
      <c r="FF311" s="77"/>
      <c r="FG311" s="77"/>
      <c r="FH311" s="77"/>
      <c r="FI311" s="77"/>
      <c r="FJ311" s="77"/>
      <c r="FK311" s="77"/>
    </row>
    <row r="312" spans="1:167" s="78" customFormat="1" x14ac:dyDescent="0.2">
      <c r="A312" s="97" t="s">
        <v>2084</v>
      </c>
      <c r="B312" s="97" t="s">
        <v>732</v>
      </c>
      <c r="C312" s="98" t="s">
        <v>1335</v>
      </c>
      <c r="D312" s="99" t="s">
        <v>17</v>
      </c>
      <c r="E312" s="99">
        <v>6</v>
      </c>
      <c r="F312" s="99">
        <v>0.3</v>
      </c>
      <c r="G312" s="100"/>
      <c r="H312" s="101"/>
      <c r="I312" s="123">
        <v>6600.86</v>
      </c>
      <c r="J312" s="102">
        <f t="shared" si="15"/>
        <v>39605.160000000003</v>
      </c>
      <c r="K312" s="101">
        <f>BDI!$G$17</f>
        <v>0.11260000000000001</v>
      </c>
      <c r="L312" s="101"/>
      <c r="M312" s="101"/>
      <c r="N312" s="104">
        <f t="shared" si="16"/>
        <v>7344.12</v>
      </c>
      <c r="O312" s="103">
        <f t="shared" si="17"/>
        <v>13219.42</v>
      </c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  <c r="BA312" s="77"/>
      <c r="BB312" s="77"/>
      <c r="BC312" s="77"/>
      <c r="BD312" s="77"/>
      <c r="BE312" s="77"/>
      <c r="BF312" s="77"/>
      <c r="BG312" s="77"/>
      <c r="BH312" s="77"/>
      <c r="BI312" s="77"/>
      <c r="BJ312" s="77"/>
      <c r="BK312" s="77"/>
      <c r="BL312" s="77"/>
      <c r="BM312" s="77"/>
      <c r="BN312" s="77"/>
      <c r="BO312" s="77"/>
      <c r="BP312" s="77"/>
      <c r="BQ312" s="77"/>
      <c r="BR312" s="77"/>
      <c r="BS312" s="77"/>
      <c r="BT312" s="77"/>
      <c r="BU312" s="77"/>
      <c r="BV312" s="77"/>
      <c r="BW312" s="77"/>
      <c r="BX312" s="77"/>
      <c r="BY312" s="77"/>
      <c r="BZ312" s="77"/>
      <c r="CA312" s="77"/>
      <c r="CB312" s="77"/>
      <c r="CC312" s="77"/>
      <c r="CD312" s="77"/>
      <c r="CE312" s="77"/>
      <c r="CF312" s="77"/>
      <c r="CG312" s="77"/>
      <c r="CH312" s="77"/>
      <c r="CI312" s="77"/>
      <c r="CJ312" s="77"/>
      <c r="CK312" s="77"/>
      <c r="CL312" s="77"/>
      <c r="CM312" s="77"/>
      <c r="CN312" s="77"/>
      <c r="CO312" s="77"/>
      <c r="CP312" s="77"/>
      <c r="CQ312" s="77"/>
      <c r="CR312" s="77"/>
      <c r="CS312" s="77"/>
      <c r="CT312" s="77"/>
      <c r="CU312" s="77"/>
      <c r="CV312" s="77"/>
      <c r="CW312" s="77"/>
      <c r="CX312" s="77"/>
      <c r="CY312" s="77"/>
      <c r="CZ312" s="77"/>
      <c r="DA312" s="77"/>
      <c r="DB312" s="77"/>
      <c r="DC312" s="77"/>
      <c r="DD312" s="77"/>
      <c r="DE312" s="77"/>
      <c r="DF312" s="77"/>
      <c r="DG312" s="77"/>
      <c r="DH312" s="77"/>
      <c r="DI312" s="77"/>
      <c r="DJ312" s="77"/>
      <c r="DK312" s="77"/>
      <c r="DL312" s="77"/>
      <c r="DM312" s="77"/>
      <c r="DN312" s="77"/>
      <c r="DO312" s="77"/>
      <c r="DP312" s="77"/>
      <c r="DQ312" s="77"/>
      <c r="DR312" s="77"/>
      <c r="DS312" s="77"/>
      <c r="DT312" s="77"/>
      <c r="DU312" s="77"/>
      <c r="DV312" s="77"/>
      <c r="DW312" s="77"/>
      <c r="DX312" s="77"/>
      <c r="DY312" s="77"/>
      <c r="DZ312" s="77"/>
      <c r="EA312" s="77"/>
      <c r="EB312" s="77"/>
      <c r="EC312" s="77"/>
      <c r="ED312" s="77"/>
      <c r="EE312" s="77"/>
      <c r="EF312" s="77"/>
      <c r="EG312" s="77"/>
      <c r="EH312" s="77"/>
      <c r="EI312" s="77"/>
      <c r="EJ312" s="77"/>
      <c r="EK312" s="77"/>
      <c r="EL312" s="77"/>
      <c r="EM312" s="77"/>
      <c r="EN312" s="77"/>
      <c r="EO312" s="77"/>
      <c r="EP312" s="77"/>
      <c r="EQ312" s="77"/>
      <c r="ER312" s="77"/>
      <c r="ES312" s="77"/>
      <c r="ET312" s="77"/>
      <c r="EU312" s="77"/>
      <c r="EV312" s="77"/>
      <c r="EW312" s="77"/>
      <c r="EX312" s="77"/>
      <c r="EY312" s="77"/>
      <c r="EZ312" s="77"/>
      <c r="FA312" s="77"/>
      <c r="FB312" s="77"/>
      <c r="FC312" s="77"/>
      <c r="FD312" s="77"/>
      <c r="FE312" s="77"/>
      <c r="FF312" s="77"/>
      <c r="FG312" s="77"/>
      <c r="FH312" s="77"/>
      <c r="FI312" s="77"/>
      <c r="FJ312" s="77"/>
      <c r="FK312" s="77"/>
    </row>
    <row r="313" spans="1:167" s="78" customFormat="1" x14ac:dyDescent="0.2">
      <c r="A313" s="97" t="s">
        <v>2085</v>
      </c>
      <c r="B313" s="97" t="s">
        <v>733</v>
      </c>
      <c r="C313" s="98" t="s">
        <v>1336</v>
      </c>
      <c r="D313" s="99" t="s">
        <v>17</v>
      </c>
      <c r="E313" s="99">
        <v>6</v>
      </c>
      <c r="F313" s="99">
        <v>0.3</v>
      </c>
      <c r="G313" s="100"/>
      <c r="H313" s="101"/>
      <c r="I313" s="123">
        <v>6279.27</v>
      </c>
      <c r="J313" s="102">
        <f t="shared" si="15"/>
        <v>37675.620000000003</v>
      </c>
      <c r="K313" s="101">
        <f>BDI!$G$17</f>
        <v>0.11260000000000001</v>
      </c>
      <c r="L313" s="101"/>
      <c r="M313" s="101"/>
      <c r="N313" s="104">
        <f t="shared" si="16"/>
        <v>6986.32</v>
      </c>
      <c r="O313" s="103">
        <f t="shared" si="17"/>
        <v>12575.38</v>
      </c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  <c r="BA313" s="77"/>
      <c r="BB313" s="77"/>
      <c r="BC313" s="77"/>
      <c r="BD313" s="77"/>
      <c r="BE313" s="77"/>
      <c r="BF313" s="77"/>
      <c r="BG313" s="77"/>
      <c r="BH313" s="77"/>
      <c r="BI313" s="77"/>
      <c r="BJ313" s="77"/>
      <c r="BK313" s="77"/>
      <c r="BL313" s="77"/>
      <c r="BM313" s="77"/>
      <c r="BN313" s="77"/>
      <c r="BO313" s="77"/>
      <c r="BP313" s="77"/>
      <c r="BQ313" s="77"/>
      <c r="BR313" s="77"/>
      <c r="BS313" s="77"/>
      <c r="BT313" s="77"/>
      <c r="BU313" s="77"/>
      <c r="BV313" s="77"/>
      <c r="BW313" s="77"/>
      <c r="BX313" s="77"/>
      <c r="BY313" s="77"/>
      <c r="BZ313" s="77"/>
      <c r="CA313" s="77"/>
      <c r="CB313" s="77"/>
      <c r="CC313" s="77"/>
      <c r="CD313" s="77"/>
      <c r="CE313" s="77"/>
      <c r="CF313" s="77"/>
      <c r="CG313" s="77"/>
      <c r="CH313" s="77"/>
      <c r="CI313" s="77"/>
      <c r="CJ313" s="77"/>
      <c r="CK313" s="77"/>
      <c r="CL313" s="77"/>
      <c r="CM313" s="77"/>
      <c r="CN313" s="77"/>
      <c r="CO313" s="77"/>
      <c r="CP313" s="77"/>
      <c r="CQ313" s="77"/>
      <c r="CR313" s="77"/>
      <c r="CS313" s="77"/>
      <c r="CT313" s="77"/>
      <c r="CU313" s="77"/>
      <c r="CV313" s="77"/>
      <c r="CW313" s="77"/>
      <c r="CX313" s="77"/>
      <c r="CY313" s="77"/>
      <c r="CZ313" s="77"/>
      <c r="DA313" s="77"/>
      <c r="DB313" s="77"/>
      <c r="DC313" s="77"/>
      <c r="DD313" s="77"/>
      <c r="DE313" s="77"/>
      <c r="DF313" s="77"/>
      <c r="DG313" s="77"/>
      <c r="DH313" s="77"/>
      <c r="DI313" s="77"/>
      <c r="DJ313" s="77"/>
      <c r="DK313" s="77"/>
      <c r="DL313" s="77"/>
      <c r="DM313" s="77"/>
      <c r="DN313" s="77"/>
      <c r="DO313" s="77"/>
      <c r="DP313" s="77"/>
      <c r="DQ313" s="77"/>
      <c r="DR313" s="77"/>
      <c r="DS313" s="77"/>
      <c r="DT313" s="77"/>
      <c r="DU313" s="77"/>
      <c r="DV313" s="77"/>
      <c r="DW313" s="77"/>
      <c r="DX313" s="77"/>
      <c r="DY313" s="77"/>
      <c r="DZ313" s="77"/>
      <c r="EA313" s="77"/>
      <c r="EB313" s="77"/>
      <c r="EC313" s="77"/>
      <c r="ED313" s="77"/>
      <c r="EE313" s="77"/>
      <c r="EF313" s="77"/>
      <c r="EG313" s="77"/>
      <c r="EH313" s="77"/>
      <c r="EI313" s="77"/>
      <c r="EJ313" s="77"/>
      <c r="EK313" s="77"/>
      <c r="EL313" s="77"/>
      <c r="EM313" s="77"/>
      <c r="EN313" s="77"/>
      <c r="EO313" s="77"/>
      <c r="EP313" s="77"/>
      <c r="EQ313" s="77"/>
      <c r="ER313" s="77"/>
      <c r="ES313" s="77"/>
      <c r="ET313" s="77"/>
      <c r="EU313" s="77"/>
      <c r="EV313" s="77"/>
      <c r="EW313" s="77"/>
      <c r="EX313" s="77"/>
      <c r="EY313" s="77"/>
      <c r="EZ313" s="77"/>
      <c r="FA313" s="77"/>
      <c r="FB313" s="77"/>
      <c r="FC313" s="77"/>
      <c r="FD313" s="77"/>
      <c r="FE313" s="77"/>
      <c r="FF313" s="77"/>
      <c r="FG313" s="77"/>
      <c r="FH313" s="77"/>
      <c r="FI313" s="77"/>
      <c r="FJ313" s="77"/>
      <c r="FK313" s="77"/>
    </row>
    <row r="314" spans="1:167" s="78" customFormat="1" x14ac:dyDescent="0.2">
      <c r="A314" s="97" t="s">
        <v>2086</v>
      </c>
      <c r="B314" s="97" t="s">
        <v>734</v>
      </c>
      <c r="C314" s="98" t="s">
        <v>1337</v>
      </c>
      <c r="D314" s="99" t="s">
        <v>17</v>
      </c>
      <c r="E314" s="99">
        <v>6</v>
      </c>
      <c r="F314" s="99">
        <v>0.3</v>
      </c>
      <c r="G314" s="100"/>
      <c r="H314" s="101"/>
      <c r="I314" s="123">
        <v>7279.87</v>
      </c>
      <c r="J314" s="102">
        <f t="shared" si="15"/>
        <v>43679.22</v>
      </c>
      <c r="K314" s="101">
        <f>BDI!$G$17</f>
        <v>0.11260000000000001</v>
      </c>
      <c r="L314" s="101"/>
      <c r="M314" s="101"/>
      <c r="N314" s="104">
        <f t="shared" si="16"/>
        <v>8099.58</v>
      </c>
      <c r="O314" s="103">
        <f t="shared" si="17"/>
        <v>14579.24</v>
      </c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  <c r="BA314" s="77"/>
      <c r="BB314" s="77"/>
      <c r="BC314" s="77"/>
      <c r="BD314" s="77"/>
      <c r="BE314" s="77"/>
      <c r="BF314" s="77"/>
      <c r="BG314" s="77"/>
      <c r="BH314" s="77"/>
      <c r="BI314" s="77"/>
      <c r="BJ314" s="77"/>
      <c r="BK314" s="77"/>
      <c r="BL314" s="77"/>
      <c r="BM314" s="77"/>
      <c r="BN314" s="77"/>
      <c r="BO314" s="77"/>
      <c r="BP314" s="77"/>
      <c r="BQ314" s="77"/>
      <c r="BR314" s="77"/>
      <c r="BS314" s="77"/>
      <c r="BT314" s="77"/>
      <c r="BU314" s="77"/>
      <c r="BV314" s="77"/>
      <c r="BW314" s="77"/>
      <c r="BX314" s="77"/>
      <c r="BY314" s="77"/>
      <c r="BZ314" s="77"/>
      <c r="CA314" s="77"/>
      <c r="CB314" s="77"/>
      <c r="CC314" s="77"/>
      <c r="CD314" s="77"/>
      <c r="CE314" s="77"/>
      <c r="CF314" s="77"/>
      <c r="CG314" s="77"/>
      <c r="CH314" s="77"/>
      <c r="CI314" s="77"/>
      <c r="CJ314" s="77"/>
      <c r="CK314" s="77"/>
      <c r="CL314" s="77"/>
      <c r="CM314" s="77"/>
      <c r="CN314" s="77"/>
      <c r="CO314" s="77"/>
      <c r="CP314" s="77"/>
      <c r="CQ314" s="77"/>
      <c r="CR314" s="77"/>
      <c r="CS314" s="77"/>
      <c r="CT314" s="77"/>
      <c r="CU314" s="77"/>
      <c r="CV314" s="77"/>
      <c r="CW314" s="77"/>
      <c r="CX314" s="77"/>
      <c r="CY314" s="77"/>
      <c r="CZ314" s="77"/>
      <c r="DA314" s="77"/>
      <c r="DB314" s="77"/>
      <c r="DC314" s="77"/>
      <c r="DD314" s="77"/>
      <c r="DE314" s="77"/>
      <c r="DF314" s="77"/>
      <c r="DG314" s="77"/>
      <c r="DH314" s="77"/>
      <c r="DI314" s="77"/>
      <c r="DJ314" s="77"/>
      <c r="DK314" s="77"/>
      <c r="DL314" s="77"/>
      <c r="DM314" s="77"/>
      <c r="DN314" s="77"/>
      <c r="DO314" s="77"/>
      <c r="DP314" s="77"/>
      <c r="DQ314" s="77"/>
      <c r="DR314" s="77"/>
      <c r="DS314" s="77"/>
      <c r="DT314" s="77"/>
      <c r="DU314" s="77"/>
      <c r="DV314" s="77"/>
      <c r="DW314" s="77"/>
      <c r="DX314" s="77"/>
      <c r="DY314" s="77"/>
      <c r="DZ314" s="77"/>
      <c r="EA314" s="77"/>
      <c r="EB314" s="77"/>
      <c r="EC314" s="77"/>
      <c r="ED314" s="77"/>
      <c r="EE314" s="77"/>
      <c r="EF314" s="77"/>
      <c r="EG314" s="77"/>
      <c r="EH314" s="77"/>
      <c r="EI314" s="77"/>
      <c r="EJ314" s="77"/>
      <c r="EK314" s="77"/>
      <c r="EL314" s="77"/>
      <c r="EM314" s="77"/>
      <c r="EN314" s="77"/>
      <c r="EO314" s="77"/>
      <c r="EP314" s="77"/>
      <c r="EQ314" s="77"/>
      <c r="ER314" s="77"/>
      <c r="ES314" s="77"/>
      <c r="ET314" s="77"/>
      <c r="EU314" s="77"/>
      <c r="EV314" s="77"/>
      <c r="EW314" s="77"/>
      <c r="EX314" s="77"/>
      <c r="EY314" s="77"/>
      <c r="EZ314" s="77"/>
      <c r="FA314" s="77"/>
      <c r="FB314" s="77"/>
      <c r="FC314" s="77"/>
      <c r="FD314" s="77"/>
      <c r="FE314" s="77"/>
      <c r="FF314" s="77"/>
      <c r="FG314" s="77"/>
      <c r="FH314" s="77"/>
      <c r="FI314" s="77"/>
      <c r="FJ314" s="77"/>
      <c r="FK314" s="77"/>
    </row>
    <row r="315" spans="1:167" s="78" customFormat="1" x14ac:dyDescent="0.2">
      <c r="A315" s="97" t="s">
        <v>2087</v>
      </c>
      <c r="B315" s="97" t="s">
        <v>735</v>
      </c>
      <c r="C315" s="98" t="s">
        <v>1338</v>
      </c>
      <c r="D315" s="99" t="s">
        <v>17</v>
      </c>
      <c r="E315" s="99">
        <v>1</v>
      </c>
      <c r="F315" s="99">
        <v>0.3</v>
      </c>
      <c r="G315" s="100"/>
      <c r="H315" s="101"/>
      <c r="I315" s="123">
        <v>7038.92</v>
      </c>
      <c r="J315" s="102">
        <f t="shared" si="15"/>
        <v>7038.92</v>
      </c>
      <c r="K315" s="101">
        <f>BDI!$G$17</f>
        <v>0.11260000000000001</v>
      </c>
      <c r="L315" s="101"/>
      <c r="M315" s="101"/>
      <c r="N315" s="104">
        <f t="shared" si="16"/>
        <v>7831.5</v>
      </c>
      <c r="O315" s="103">
        <f t="shared" si="17"/>
        <v>2349.4499999999998</v>
      </c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  <c r="BA315" s="77"/>
      <c r="BB315" s="77"/>
      <c r="BC315" s="77"/>
      <c r="BD315" s="77"/>
      <c r="BE315" s="77"/>
      <c r="BF315" s="77"/>
      <c r="BG315" s="77"/>
      <c r="BH315" s="77"/>
      <c r="BI315" s="77"/>
      <c r="BJ315" s="77"/>
      <c r="BK315" s="77"/>
      <c r="BL315" s="77"/>
      <c r="BM315" s="77"/>
      <c r="BN315" s="77"/>
      <c r="BO315" s="77"/>
      <c r="BP315" s="77"/>
      <c r="BQ315" s="77"/>
      <c r="BR315" s="77"/>
      <c r="BS315" s="77"/>
      <c r="BT315" s="77"/>
      <c r="BU315" s="77"/>
      <c r="BV315" s="77"/>
      <c r="BW315" s="77"/>
      <c r="BX315" s="77"/>
      <c r="BY315" s="77"/>
      <c r="BZ315" s="77"/>
      <c r="CA315" s="77"/>
      <c r="CB315" s="77"/>
      <c r="CC315" s="77"/>
      <c r="CD315" s="77"/>
      <c r="CE315" s="77"/>
      <c r="CF315" s="77"/>
      <c r="CG315" s="77"/>
      <c r="CH315" s="77"/>
      <c r="CI315" s="77"/>
      <c r="CJ315" s="77"/>
      <c r="CK315" s="77"/>
      <c r="CL315" s="77"/>
      <c r="CM315" s="77"/>
      <c r="CN315" s="77"/>
      <c r="CO315" s="77"/>
      <c r="CP315" s="77"/>
      <c r="CQ315" s="77"/>
      <c r="CR315" s="77"/>
      <c r="CS315" s="77"/>
      <c r="CT315" s="77"/>
      <c r="CU315" s="77"/>
      <c r="CV315" s="77"/>
      <c r="CW315" s="77"/>
      <c r="CX315" s="77"/>
      <c r="CY315" s="77"/>
      <c r="CZ315" s="77"/>
      <c r="DA315" s="77"/>
      <c r="DB315" s="77"/>
      <c r="DC315" s="77"/>
      <c r="DD315" s="77"/>
      <c r="DE315" s="77"/>
      <c r="DF315" s="77"/>
      <c r="DG315" s="77"/>
      <c r="DH315" s="77"/>
      <c r="DI315" s="77"/>
      <c r="DJ315" s="77"/>
      <c r="DK315" s="77"/>
      <c r="DL315" s="77"/>
      <c r="DM315" s="77"/>
      <c r="DN315" s="77"/>
      <c r="DO315" s="77"/>
      <c r="DP315" s="77"/>
      <c r="DQ315" s="77"/>
      <c r="DR315" s="77"/>
      <c r="DS315" s="77"/>
      <c r="DT315" s="77"/>
      <c r="DU315" s="77"/>
      <c r="DV315" s="77"/>
      <c r="DW315" s="77"/>
      <c r="DX315" s="77"/>
      <c r="DY315" s="77"/>
      <c r="DZ315" s="77"/>
      <c r="EA315" s="77"/>
      <c r="EB315" s="77"/>
      <c r="EC315" s="77"/>
      <c r="ED315" s="77"/>
      <c r="EE315" s="77"/>
      <c r="EF315" s="77"/>
      <c r="EG315" s="77"/>
      <c r="EH315" s="77"/>
      <c r="EI315" s="77"/>
      <c r="EJ315" s="77"/>
      <c r="EK315" s="77"/>
      <c r="EL315" s="77"/>
      <c r="EM315" s="77"/>
      <c r="EN315" s="77"/>
      <c r="EO315" s="77"/>
      <c r="EP315" s="77"/>
      <c r="EQ315" s="77"/>
      <c r="ER315" s="77"/>
      <c r="ES315" s="77"/>
      <c r="ET315" s="77"/>
      <c r="EU315" s="77"/>
      <c r="EV315" s="77"/>
      <c r="EW315" s="77"/>
      <c r="EX315" s="77"/>
      <c r="EY315" s="77"/>
      <c r="EZ315" s="77"/>
      <c r="FA315" s="77"/>
      <c r="FB315" s="77"/>
      <c r="FC315" s="77"/>
      <c r="FD315" s="77"/>
      <c r="FE315" s="77"/>
      <c r="FF315" s="77"/>
      <c r="FG315" s="77"/>
      <c r="FH315" s="77"/>
      <c r="FI315" s="77"/>
      <c r="FJ315" s="77"/>
      <c r="FK315" s="77"/>
    </row>
    <row r="316" spans="1:167" s="78" customFormat="1" x14ac:dyDescent="0.2">
      <c r="A316" s="97" t="s">
        <v>2088</v>
      </c>
      <c r="B316" s="97" t="s">
        <v>736</v>
      </c>
      <c r="C316" s="98" t="s">
        <v>1339</v>
      </c>
      <c r="D316" s="99" t="s">
        <v>17</v>
      </c>
      <c r="E316" s="99">
        <v>1</v>
      </c>
      <c r="F316" s="99">
        <v>0.3</v>
      </c>
      <c r="G316" s="100"/>
      <c r="H316" s="101"/>
      <c r="I316" s="123">
        <v>4385.08</v>
      </c>
      <c r="J316" s="102">
        <f t="shared" si="15"/>
        <v>4385.08</v>
      </c>
      <c r="K316" s="101">
        <f>BDI!$G$17</f>
        <v>0.11260000000000001</v>
      </c>
      <c r="L316" s="101"/>
      <c r="M316" s="101"/>
      <c r="N316" s="104">
        <f t="shared" si="16"/>
        <v>4878.84</v>
      </c>
      <c r="O316" s="103">
        <f t="shared" si="17"/>
        <v>1463.65</v>
      </c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  <c r="BA316" s="77"/>
      <c r="BB316" s="77"/>
      <c r="BC316" s="77"/>
      <c r="BD316" s="77"/>
      <c r="BE316" s="77"/>
      <c r="BF316" s="77"/>
      <c r="BG316" s="77"/>
      <c r="BH316" s="77"/>
      <c r="BI316" s="77"/>
      <c r="BJ316" s="77"/>
      <c r="BK316" s="77"/>
      <c r="BL316" s="77"/>
      <c r="BM316" s="77"/>
      <c r="BN316" s="77"/>
      <c r="BO316" s="77"/>
      <c r="BP316" s="77"/>
      <c r="BQ316" s="77"/>
      <c r="BR316" s="77"/>
      <c r="BS316" s="77"/>
      <c r="BT316" s="77"/>
      <c r="BU316" s="77"/>
      <c r="BV316" s="77"/>
      <c r="BW316" s="77"/>
      <c r="BX316" s="77"/>
      <c r="BY316" s="77"/>
      <c r="BZ316" s="77"/>
      <c r="CA316" s="77"/>
      <c r="CB316" s="77"/>
      <c r="CC316" s="77"/>
      <c r="CD316" s="77"/>
      <c r="CE316" s="77"/>
      <c r="CF316" s="77"/>
      <c r="CG316" s="77"/>
      <c r="CH316" s="77"/>
      <c r="CI316" s="77"/>
      <c r="CJ316" s="77"/>
      <c r="CK316" s="77"/>
      <c r="CL316" s="77"/>
      <c r="CM316" s="77"/>
      <c r="CN316" s="77"/>
      <c r="CO316" s="77"/>
      <c r="CP316" s="77"/>
      <c r="CQ316" s="77"/>
      <c r="CR316" s="77"/>
      <c r="CS316" s="77"/>
      <c r="CT316" s="77"/>
      <c r="CU316" s="77"/>
      <c r="CV316" s="77"/>
      <c r="CW316" s="77"/>
      <c r="CX316" s="77"/>
      <c r="CY316" s="77"/>
      <c r="CZ316" s="77"/>
      <c r="DA316" s="77"/>
      <c r="DB316" s="77"/>
      <c r="DC316" s="77"/>
      <c r="DD316" s="77"/>
      <c r="DE316" s="77"/>
      <c r="DF316" s="77"/>
      <c r="DG316" s="77"/>
      <c r="DH316" s="77"/>
      <c r="DI316" s="77"/>
      <c r="DJ316" s="77"/>
      <c r="DK316" s="77"/>
      <c r="DL316" s="77"/>
      <c r="DM316" s="77"/>
      <c r="DN316" s="77"/>
      <c r="DO316" s="77"/>
      <c r="DP316" s="77"/>
      <c r="DQ316" s="77"/>
      <c r="DR316" s="77"/>
      <c r="DS316" s="77"/>
      <c r="DT316" s="77"/>
      <c r="DU316" s="77"/>
      <c r="DV316" s="77"/>
      <c r="DW316" s="77"/>
      <c r="DX316" s="77"/>
      <c r="DY316" s="77"/>
      <c r="DZ316" s="77"/>
      <c r="EA316" s="77"/>
      <c r="EB316" s="77"/>
      <c r="EC316" s="77"/>
      <c r="ED316" s="77"/>
      <c r="EE316" s="77"/>
      <c r="EF316" s="77"/>
      <c r="EG316" s="77"/>
      <c r="EH316" s="77"/>
      <c r="EI316" s="77"/>
      <c r="EJ316" s="77"/>
      <c r="EK316" s="77"/>
      <c r="EL316" s="77"/>
      <c r="EM316" s="77"/>
      <c r="EN316" s="77"/>
      <c r="EO316" s="77"/>
      <c r="EP316" s="77"/>
      <c r="EQ316" s="77"/>
      <c r="ER316" s="77"/>
      <c r="ES316" s="77"/>
      <c r="ET316" s="77"/>
      <c r="EU316" s="77"/>
      <c r="EV316" s="77"/>
      <c r="EW316" s="77"/>
      <c r="EX316" s="77"/>
      <c r="EY316" s="77"/>
      <c r="EZ316" s="77"/>
      <c r="FA316" s="77"/>
      <c r="FB316" s="77"/>
      <c r="FC316" s="77"/>
      <c r="FD316" s="77"/>
      <c r="FE316" s="77"/>
      <c r="FF316" s="77"/>
      <c r="FG316" s="77"/>
      <c r="FH316" s="77"/>
      <c r="FI316" s="77"/>
      <c r="FJ316" s="77"/>
      <c r="FK316" s="77"/>
    </row>
    <row r="317" spans="1:167" s="78" customFormat="1" x14ac:dyDescent="0.2">
      <c r="A317" s="97" t="s">
        <v>2089</v>
      </c>
      <c r="B317" s="97" t="s">
        <v>737</v>
      </c>
      <c r="C317" s="98" t="s">
        <v>1340</v>
      </c>
      <c r="D317" s="99" t="s">
        <v>17</v>
      </c>
      <c r="E317" s="99">
        <v>1</v>
      </c>
      <c r="F317" s="99">
        <v>0.3</v>
      </c>
      <c r="G317" s="100"/>
      <c r="H317" s="101"/>
      <c r="I317" s="123">
        <v>1501.94</v>
      </c>
      <c r="J317" s="102">
        <f t="shared" si="15"/>
        <v>1501.94</v>
      </c>
      <c r="K317" s="101">
        <f>BDI!$G$17</f>
        <v>0.11260000000000001</v>
      </c>
      <c r="L317" s="101"/>
      <c r="M317" s="101"/>
      <c r="N317" s="104">
        <f t="shared" si="16"/>
        <v>1671.06</v>
      </c>
      <c r="O317" s="103">
        <f t="shared" si="17"/>
        <v>501.32</v>
      </c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7"/>
      <c r="BA317" s="77"/>
      <c r="BB317" s="77"/>
      <c r="BC317" s="77"/>
      <c r="BD317" s="77"/>
      <c r="BE317" s="77"/>
      <c r="BF317" s="77"/>
      <c r="BG317" s="77"/>
      <c r="BH317" s="77"/>
      <c r="BI317" s="77"/>
      <c r="BJ317" s="77"/>
      <c r="BK317" s="77"/>
      <c r="BL317" s="77"/>
      <c r="BM317" s="77"/>
      <c r="BN317" s="77"/>
      <c r="BO317" s="77"/>
      <c r="BP317" s="77"/>
      <c r="BQ317" s="77"/>
      <c r="BR317" s="77"/>
      <c r="BS317" s="77"/>
      <c r="BT317" s="77"/>
      <c r="BU317" s="77"/>
      <c r="BV317" s="77"/>
      <c r="BW317" s="77"/>
      <c r="BX317" s="77"/>
      <c r="BY317" s="77"/>
      <c r="BZ317" s="77"/>
      <c r="CA317" s="77"/>
      <c r="CB317" s="77"/>
      <c r="CC317" s="77"/>
      <c r="CD317" s="77"/>
      <c r="CE317" s="77"/>
      <c r="CF317" s="77"/>
      <c r="CG317" s="77"/>
      <c r="CH317" s="77"/>
      <c r="CI317" s="77"/>
      <c r="CJ317" s="77"/>
      <c r="CK317" s="77"/>
      <c r="CL317" s="77"/>
      <c r="CM317" s="77"/>
      <c r="CN317" s="77"/>
      <c r="CO317" s="77"/>
      <c r="CP317" s="77"/>
      <c r="CQ317" s="77"/>
      <c r="CR317" s="77"/>
      <c r="CS317" s="77"/>
      <c r="CT317" s="77"/>
      <c r="CU317" s="77"/>
      <c r="CV317" s="77"/>
      <c r="CW317" s="77"/>
      <c r="CX317" s="77"/>
      <c r="CY317" s="77"/>
      <c r="CZ317" s="77"/>
      <c r="DA317" s="77"/>
      <c r="DB317" s="77"/>
      <c r="DC317" s="77"/>
      <c r="DD317" s="77"/>
      <c r="DE317" s="77"/>
      <c r="DF317" s="77"/>
      <c r="DG317" s="77"/>
      <c r="DH317" s="77"/>
      <c r="DI317" s="77"/>
      <c r="DJ317" s="77"/>
      <c r="DK317" s="77"/>
      <c r="DL317" s="77"/>
      <c r="DM317" s="77"/>
      <c r="DN317" s="77"/>
      <c r="DO317" s="77"/>
      <c r="DP317" s="77"/>
      <c r="DQ317" s="77"/>
      <c r="DR317" s="77"/>
      <c r="DS317" s="77"/>
      <c r="DT317" s="77"/>
      <c r="DU317" s="77"/>
      <c r="DV317" s="77"/>
      <c r="DW317" s="77"/>
      <c r="DX317" s="77"/>
      <c r="DY317" s="77"/>
      <c r="DZ317" s="77"/>
      <c r="EA317" s="77"/>
      <c r="EB317" s="77"/>
      <c r="EC317" s="77"/>
      <c r="ED317" s="77"/>
      <c r="EE317" s="77"/>
      <c r="EF317" s="77"/>
      <c r="EG317" s="77"/>
      <c r="EH317" s="77"/>
      <c r="EI317" s="77"/>
      <c r="EJ317" s="77"/>
      <c r="EK317" s="77"/>
      <c r="EL317" s="77"/>
      <c r="EM317" s="77"/>
      <c r="EN317" s="77"/>
      <c r="EO317" s="77"/>
      <c r="EP317" s="77"/>
      <c r="EQ317" s="77"/>
      <c r="ER317" s="77"/>
      <c r="ES317" s="77"/>
      <c r="ET317" s="77"/>
      <c r="EU317" s="77"/>
      <c r="EV317" s="77"/>
      <c r="EW317" s="77"/>
      <c r="EX317" s="77"/>
      <c r="EY317" s="77"/>
      <c r="EZ317" s="77"/>
      <c r="FA317" s="77"/>
      <c r="FB317" s="77"/>
      <c r="FC317" s="77"/>
      <c r="FD317" s="77"/>
      <c r="FE317" s="77"/>
      <c r="FF317" s="77"/>
      <c r="FG317" s="77"/>
      <c r="FH317" s="77"/>
      <c r="FI317" s="77"/>
      <c r="FJ317" s="77"/>
      <c r="FK317" s="77"/>
    </row>
    <row r="318" spans="1:167" s="78" customFormat="1" x14ac:dyDescent="0.2">
      <c r="A318" s="97" t="s">
        <v>2090</v>
      </c>
      <c r="B318" s="97" t="s">
        <v>738</v>
      </c>
      <c r="C318" s="98" t="s">
        <v>1341</v>
      </c>
      <c r="D318" s="99" t="s">
        <v>17</v>
      </c>
      <c r="E318" s="99">
        <v>5</v>
      </c>
      <c r="F318" s="99">
        <v>0.3</v>
      </c>
      <c r="G318" s="100"/>
      <c r="H318" s="101"/>
      <c r="I318" s="123">
        <v>2303.84</v>
      </c>
      <c r="J318" s="102">
        <f t="shared" si="15"/>
        <v>11519.2</v>
      </c>
      <c r="K318" s="101">
        <f>BDI!$G$17</f>
        <v>0.11260000000000001</v>
      </c>
      <c r="L318" s="101"/>
      <c r="M318" s="101"/>
      <c r="N318" s="104">
        <f t="shared" si="16"/>
        <v>2563.25</v>
      </c>
      <c r="O318" s="103">
        <f t="shared" si="17"/>
        <v>3844.88</v>
      </c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7"/>
      <c r="BA318" s="77"/>
      <c r="BB318" s="77"/>
      <c r="BC318" s="77"/>
      <c r="BD318" s="77"/>
      <c r="BE318" s="77"/>
      <c r="BF318" s="77"/>
      <c r="BG318" s="77"/>
      <c r="BH318" s="77"/>
      <c r="BI318" s="77"/>
      <c r="BJ318" s="77"/>
      <c r="BK318" s="77"/>
      <c r="BL318" s="77"/>
      <c r="BM318" s="77"/>
      <c r="BN318" s="77"/>
      <c r="BO318" s="77"/>
      <c r="BP318" s="77"/>
      <c r="BQ318" s="77"/>
      <c r="BR318" s="77"/>
      <c r="BS318" s="77"/>
      <c r="BT318" s="77"/>
      <c r="BU318" s="77"/>
      <c r="BV318" s="77"/>
      <c r="BW318" s="77"/>
      <c r="BX318" s="77"/>
      <c r="BY318" s="77"/>
      <c r="BZ318" s="77"/>
      <c r="CA318" s="77"/>
      <c r="CB318" s="77"/>
      <c r="CC318" s="77"/>
      <c r="CD318" s="77"/>
      <c r="CE318" s="77"/>
      <c r="CF318" s="77"/>
      <c r="CG318" s="77"/>
      <c r="CH318" s="77"/>
      <c r="CI318" s="77"/>
      <c r="CJ318" s="77"/>
      <c r="CK318" s="77"/>
      <c r="CL318" s="77"/>
      <c r="CM318" s="77"/>
      <c r="CN318" s="77"/>
      <c r="CO318" s="77"/>
      <c r="CP318" s="77"/>
      <c r="CQ318" s="77"/>
      <c r="CR318" s="77"/>
      <c r="CS318" s="77"/>
      <c r="CT318" s="77"/>
      <c r="CU318" s="77"/>
      <c r="CV318" s="77"/>
      <c r="CW318" s="77"/>
      <c r="CX318" s="77"/>
      <c r="CY318" s="77"/>
      <c r="CZ318" s="77"/>
      <c r="DA318" s="77"/>
      <c r="DB318" s="77"/>
      <c r="DC318" s="77"/>
      <c r="DD318" s="77"/>
      <c r="DE318" s="77"/>
      <c r="DF318" s="77"/>
      <c r="DG318" s="77"/>
      <c r="DH318" s="77"/>
      <c r="DI318" s="77"/>
      <c r="DJ318" s="77"/>
      <c r="DK318" s="77"/>
      <c r="DL318" s="77"/>
      <c r="DM318" s="77"/>
      <c r="DN318" s="77"/>
      <c r="DO318" s="77"/>
      <c r="DP318" s="77"/>
      <c r="DQ318" s="77"/>
      <c r="DR318" s="77"/>
      <c r="DS318" s="77"/>
      <c r="DT318" s="77"/>
      <c r="DU318" s="77"/>
      <c r="DV318" s="77"/>
      <c r="DW318" s="77"/>
      <c r="DX318" s="77"/>
      <c r="DY318" s="77"/>
      <c r="DZ318" s="77"/>
      <c r="EA318" s="77"/>
      <c r="EB318" s="77"/>
      <c r="EC318" s="77"/>
      <c r="ED318" s="77"/>
      <c r="EE318" s="77"/>
      <c r="EF318" s="77"/>
      <c r="EG318" s="77"/>
      <c r="EH318" s="77"/>
      <c r="EI318" s="77"/>
      <c r="EJ318" s="77"/>
      <c r="EK318" s="77"/>
      <c r="EL318" s="77"/>
      <c r="EM318" s="77"/>
      <c r="EN318" s="77"/>
      <c r="EO318" s="77"/>
      <c r="EP318" s="77"/>
      <c r="EQ318" s="77"/>
      <c r="ER318" s="77"/>
      <c r="ES318" s="77"/>
      <c r="ET318" s="77"/>
      <c r="EU318" s="77"/>
      <c r="EV318" s="77"/>
      <c r="EW318" s="77"/>
      <c r="EX318" s="77"/>
      <c r="EY318" s="77"/>
      <c r="EZ318" s="77"/>
      <c r="FA318" s="77"/>
      <c r="FB318" s="77"/>
      <c r="FC318" s="77"/>
      <c r="FD318" s="77"/>
      <c r="FE318" s="77"/>
      <c r="FF318" s="77"/>
      <c r="FG318" s="77"/>
      <c r="FH318" s="77"/>
      <c r="FI318" s="77"/>
      <c r="FJ318" s="77"/>
      <c r="FK318" s="77"/>
    </row>
    <row r="319" spans="1:167" s="78" customFormat="1" ht="25.5" x14ac:dyDescent="0.2">
      <c r="A319" s="97" t="s">
        <v>2091</v>
      </c>
      <c r="B319" s="97" t="s">
        <v>739</v>
      </c>
      <c r="C319" s="98" t="s">
        <v>1342</v>
      </c>
      <c r="D319" s="99" t="s">
        <v>17</v>
      </c>
      <c r="E319" s="99">
        <v>1</v>
      </c>
      <c r="F319" s="99">
        <v>0.3</v>
      </c>
      <c r="G319" s="100"/>
      <c r="H319" s="101"/>
      <c r="I319" s="123">
        <v>10229.780000000001</v>
      </c>
      <c r="J319" s="102">
        <f t="shared" si="15"/>
        <v>10229.780000000001</v>
      </c>
      <c r="K319" s="101">
        <f>BDI!$G$17</f>
        <v>0.11260000000000001</v>
      </c>
      <c r="L319" s="101"/>
      <c r="M319" s="101"/>
      <c r="N319" s="104">
        <f t="shared" si="16"/>
        <v>11381.65</v>
      </c>
      <c r="O319" s="103">
        <f t="shared" si="17"/>
        <v>3414.5</v>
      </c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  <c r="BA319" s="77"/>
      <c r="BB319" s="77"/>
      <c r="BC319" s="77"/>
      <c r="BD319" s="77"/>
      <c r="BE319" s="77"/>
      <c r="BF319" s="77"/>
      <c r="BG319" s="77"/>
      <c r="BH319" s="77"/>
      <c r="BI319" s="77"/>
      <c r="BJ319" s="77"/>
      <c r="BK319" s="77"/>
      <c r="BL319" s="77"/>
      <c r="BM319" s="77"/>
      <c r="BN319" s="77"/>
      <c r="BO319" s="77"/>
      <c r="BP319" s="77"/>
      <c r="BQ319" s="77"/>
      <c r="BR319" s="77"/>
      <c r="BS319" s="77"/>
      <c r="BT319" s="77"/>
      <c r="BU319" s="77"/>
      <c r="BV319" s="77"/>
      <c r="BW319" s="77"/>
      <c r="BX319" s="77"/>
      <c r="BY319" s="77"/>
      <c r="BZ319" s="77"/>
      <c r="CA319" s="77"/>
      <c r="CB319" s="77"/>
      <c r="CC319" s="77"/>
      <c r="CD319" s="77"/>
      <c r="CE319" s="77"/>
      <c r="CF319" s="77"/>
      <c r="CG319" s="77"/>
      <c r="CH319" s="77"/>
      <c r="CI319" s="77"/>
      <c r="CJ319" s="77"/>
      <c r="CK319" s="77"/>
      <c r="CL319" s="77"/>
      <c r="CM319" s="77"/>
      <c r="CN319" s="77"/>
      <c r="CO319" s="77"/>
      <c r="CP319" s="77"/>
      <c r="CQ319" s="77"/>
      <c r="CR319" s="77"/>
      <c r="CS319" s="77"/>
      <c r="CT319" s="77"/>
      <c r="CU319" s="77"/>
      <c r="CV319" s="77"/>
      <c r="CW319" s="77"/>
      <c r="CX319" s="77"/>
      <c r="CY319" s="77"/>
      <c r="CZ319" s="77"/>
      <c r="DA319" s="77"/>
      <c r="DB319" s="77"/>
      <c r="DC319" s="77"/>
      <c r="DD319" s="77"/>
      <c r="DE319" s="77"/>
      <c r="DF319" s="77"/>
      <c r="DG319" s="77"/>
      <c r="DH319" s="77"/>
      <c r="DI319" s="77"/>
      <c r="DJ319" s="77"/>
      <c r="DK319" s="77"/>
      <c r="DL319" s="77"/>
      <c r="DM319" s="77"/>
      <c r="DN319" s="77"/>
      <c r="DO319" s="77"/>
      <c r="DP319" s="77"/>
      <c r="DQ319" s="77"/>
      <c r="DR319" s="77"/>
      <c r="DS319" s="77"/>
      <c r="DT319" s="77"/>
      <c r="DU319" s="77"/>
      <c r="DV319" s="77"/>
      <c r="DW319" s="77"/>
      <c r="DX319" s="77"/>
      <c r="DY319" s="77"/>
      <c r="DZ319" s="77"/>
      <c r="EA319" s="77"/>
      <c r="EB319" s="77"/>
      <c r="EC319" s="77"/>
      <c r="ED319" s="77"/>
      <c r="EE319" s="77"/>
      <c r="EF319" s="77"/>
      <c r="EG319" s="77"/>
      <c r="EH319" s="77"/>
      <c r="EI319" s="77"/>
      <c r="EJ319" s="77"/>
      <c r="EK319" s="77"/>
      <c r="EL319" s="77"/>
      <c r="EM319" s="77"/>
      <c r="EN319" s="77"/>
      <c r="EO319" s="77"/>
      <c r="EP319" s="77"/>
      <c r="EQ319" s="77"/>
      <c r="ER319" s="77"/>
      <c r="ES319" s="77"/>
      <c r="ET319" s="77"/>
      <c r="EU319" s="77"/>
      <c r="EV319" s="77"/>
      <c r="EW319" s="77"/>
      <c r="EX319" s="77"/>
      <c r="EY319" s="77"/>
      <c r="EZ319" s="77"/>
      <c r="FA319" s="77"/>
      <c r="FB319" s="77"/>
      <c r="FC319" s="77"/>
      <c r="FD319" s="77"/>
      <c r="FE319" s="77"/>
      <c r="FF319" s="77"/>
      <c r="FG319" s="77"/>
      <c r="FH319" s="77"/>
      <c r="FI319" s="77"/>
      <c r="FJ319" s="77"/>
      <c r="FK319" s="77"/>
    </row>
    <row r="320" spans="1:167" s="78" customFormat="1" ht="25.5" x14ac:dyDescent="0.2">
      <c r="A320" s="97" t="s">
        <v>2092</v>
      </c>
      <c r="B320" s="97" t="s">
        <v>740</v>
      </c>
      <c r="C320" s="98" t="s">
        <v>1343</v>
      </c>
      <c r="D320" s="99" t="s">
        <v>17</v>
      </c>
      <c r="E320" s="99">
        <v>10</v>
      </c>
      <c r="F320" s="99">
        <v>0.3</v>
      </c>
      <c r="G320" s="100"/>
      <c r="H320" s="101"/>
      <c r="I320" s="123">
        <v>37.369999999999997</v>
      </c>
      <c r="J320" s="102">
        <f t="shared" si="15"/>
        <v>373.7</v>
      </c>
      <c r="K320" s="101">
        <f>BDI!$G$17</f>
        <v>0.11260000000000001</v>
      </c>
      <c r="L320" s="101"/>
      <c r="M320" s="101"/>
      <c r="N320" s="104">
        <f t="shared" si="16"/>
        <v>41.58</v>
      </c>
      <c r="O320" s="103">
        <f t="shared" si="17"/>
        <v>124.74</v>
      </c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  <c r="BA320" s="77"/>
      <c r="BB320" s="77"/>
      <c r="BC320" s="77"/>
      <c r="BD320" s="77"/>
      <c r="BE320" s="77"/>
      <c r="BF320" s="77"/>
      <c r="BG320" s="77"/>
      <c r="BH320" s="77"/>
      <c r="BI320" s="77"/>
      <c r="BJ320" s="77"/>
      <c r="BK320" s="77"/>
      <c r="BL320" s="77"/>
      <c r="BM320" s="77"/>
      <c r="BN320" s="77"/>
      <c r="BO320" s="77"/>
      <c r="BP320" s="77"/>
      <c r="BQ320" s="77"/>
      <c r="BR320" s="77"/>
      <c r="BS320" s="77"/>
      <c r="BT320" s="77"/>
      <c r="BU320" s="77"/>
      <c r="BV320" s="77"/>
      <c r="BW320" s="77"/>
      <c r="BX320" s="77"/>
      <c r="BY320" s="77"/>
      <c r="BZ320" s="77"/>
      <c r="CA320" s="77"/>
      <c r="CB320" s="77"/>
      <c r="CC320" s="77"/>
      <c r="CD320" s="77"/>
      <c r="CE320" s="77"/>
      <c r="CF320" s="77"/>
      <c r="CG320" s="77"/>
      <c r="CH320" s="77"/>
      <c r="CI320" s="77"/>
      <c r="CJ320" s="77"/>
      <c r="CK320" s="77"/>
      <c r="CL320" s="77"/>
      <c r="CM320" s="77"/>
      <c r="CN320" s="77"/>
      <c r="CO320" s="77"/>
      <c r="CP320" s="77"/>
      <c r="CQ320" s="77"/>
      <c r="CR320" s="77"/>
      <c r="CS320" s="77"/>
      <c r="CT320" s="77"/>
      <c r="CU320" s="77"/>
      <c r="CV320" s="77"/>
      <c r="CW320" s="77"/>
      <c r="CX320" s="77"/>
      <c r="CY320" s="77"/>
      <c r="CZ320" s="77"/>
      <c r="DA320" s="77"/>
      <c r="DB320" s="77"/>
      <c r="DC320" s="77"/>
      <c r="DD320" s="77"/>
      <c r="DE320" s="77"/>
      <c r="DF320" s="77"/>
      <c r="DG320" s="77"/>
      <c r="DH320" s="77"/>
      <c r="DI320" s="77"/>
      <c r="DJ320" s="77"/>
      <c r="DK320" s="77"/>
      <c r="DL320" s="77"/>
      <c r="DM320" s="77"/>
      <c r="DN320" s="77"/>
      <c r="DO320" s="77"/>
      <c r="DP320" s="77"/>
      <c r="DQ320" s="77"/>
      <c r="DR320" s="77"/>
      <c r="DS320" s="77"/>
      <c r="DT320" s="77"/>
      <c r="DU320" s="77"/>
      <c r="DV320" s="77"/>
      <c r="DW320" s="77"/>
      <c r="DX320" s="77"/>
      <c r="DY320" s="77"/>
      <c r="DZ320" s="77"/>
      <c r="EA320" s="77"/>
      <c r="EB320" s="77"/>
      <c r="EC320" s="77"/>
      <c r="ED320" s="77"/>
      <c r="EE320" s="77"/>
      <c r="EF320" s="77"/>
      <c r="EG320" s="77"/>
      <c r="EH320" s="77"/>
      <c r="EI320" s="77"/>
      <c r="EJ320" s="77"/>
      <c r="EK320" s="77"/>
      <c r="EL320" s="77"/>
      <c r="EM320" s="77"/>
      <c r="EN320" s="77"/>
      <c r="EO320" s="77"/>
      <c r="EP320" s="77"/>
      <c r="EQ320" s="77"/>
      <c r="ER320" s="77"/>
      <c r="ES320" s="77"/>
      <c r="ET320" s="77"/>
      <c r="EU320" s="77"/>
      <c r="EV320" s="77"/>
      <c r="EW320" s="77"/>
      <c r="EX320" s="77"/>
      <c r="EY320" s="77"/>
      <c r="EZ320" s="77"/>
      <c r="FA320" s="77"/>
      <c r="FB320" s="77"/>
      <c r="FC320" s="77"/>
      <c r="FD320" s="77"/>
      <c r="FE320" s="77"/>
      <c r="FF320" s="77"/>
      <c r="FG320" s="77"/>
      <c r="FH320" s="77"/>
      <c r="FI320" s="77"/>
      <c r="FJ320" s="77"/>
      <c r="FK320" s="77"/>
    </row>
    <row r="321" spans="1:167" s="78" customFormat="1" ht="25.5" x14ac:dyDescent="0.2">
      <c r="A321" s="97" t="s">
        <v>2093</v>
      </c>
      <c r="B321" s="97" t="s">
        <v>741</v>
      </c>
      <c r="C321" s="98" t="s">
        <v>1344</v>
      </c>
      <c r="D321" s="99" t="s">
        <v>17</v>
      </c>
      <c r="E321" s="99">
        <v>10</v>
      </c>
      <c r="F321" s="99">
        <v>0.3</v>
      </c>
      <c r="G321" s="100"/>
      <c r="H321" s="101"/>
      <c r="I321" s="123">
        <v>44.97</v>
      </c>
      <c r="J321" s="102">
        <f t="shared" si="15"/>
        <v>449.7</v>
      </c>
      <c r="K321" s="101">
        <f>BDI!$G$17</f>
        <v>0.11260000000000001</v>
      </c>
      <c r="L321" s="101"/>
      <c r="M321" s="101"/>
      <c r="N321" s="104">
        <f t="shared" si="16"/>
        <v>50.03</v>
      </c>
      <c r="O321" s="103">
        <f t="shared" si="17"/>
        <v>150.09</v>
      </c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  <c r="BA321" s="77"/>
      <c r="BB321" s="77"/>
      <c r="BC321" s="77"/>
      <c r="BD321" s="77"/>
      <c r="BE321" s="77"/>
      <c r="BF321" s="77"/>
      <c r="BG321" s="77"/>
      <c r="BH321" s="77"/>
      <c r="BI321" s="77"/>
      <c r="BJ321" s="77"/>
      <c r="BK321" s="77"/>
      <c r="BL321" s="77"/>
      <c r="BM321" s="77"/>
      <c r="BN321" s="77"/>
      <c r="BO321" s="77"/>
      <c r="BP321" s="77"/>
      <c r="BQ321" s="77"/>
      <c r="BR321" s="77"/>
      <c r="BS321" s="77"/>
      <c r="BT321" s="77"/>
      <c r="BU321" s="77"/>
      <c r="BV321" s="77"/>
      <c r="BW321" s="77"/>
      <c r="BX321" s="77"/>
      <c r="BY321" s="77"/>
      <c r="BZ321" s="77"/>
      <c r="CA321" s="77"/>
      <c r="CB321" s="77"/>
      <c r="CC321" s="77"/>
      <c r="CD321" s="77"/>
      <c r="CE321" s="77"/>
      <c r="CF321" s="77"/>
      <c r="CG321" s="77"/>
      <c r="CH321" s="77"/>
      <c r="CI321" s="77"/>
      <c r="CJ321" s="77"/>
      <c r="CK321" s="77"/>
      <c r="CL321" s="77"/>
      <c r="CM321" s="77"/>
      <c r="CN321" s="77"/>
      <c r="CO321" s="77"/>
      <c r="CP321" s="77"/>
      <c r="CQ321" s="77"/>
      <c r="CR321" s="77"/>
      <c r="CS321" s="77"/>
      <c r="CT321" s="77"/>
      <c r="CU321" s="77"/>
      <c r="CV321" s="77"/>
      <c r="CW321" s="77"/>
      <c r="CX321" s="77"/>
      <c r="CY321" s="77"/>
      <c r="CZ321" s="77"/>
      <c r="DA321" s="77"/>
      <c r="DB321" s="77"/>
      <c r="DC321" s="77"/>
      <c r="DD321" s="77"/>
      <c r="DE321" s="77"/>
      <c r="DF321" s="77"/>
      <c r="DG321" s="77"/>
      <c r="DH321" s="77"/>
      <c r="DI321" s="77"/>
      <c r="DJ321" s="77"/>
      <c r="DK321" s="77"/>
      <c r="DL321" s="77"/>
      <c r="DM321" s="77"/>
      <c r="DN321" s="77"/>
      <c r="DO321" s="77"/>
      <c r="DP321" s="77"/>
      <c r="DQ321" s="77"/>
      <c r="DR321" s="77"/>
      <c r="DS321" s="77"/>
      <c r="DT321" s="77"/>
      <c r="DU321" s="77"/>
      <c r="DV321" s="77"/>
      <c r="DW321" s="77"/>
      <c r="DX321" s="77"/>
      <c r="DY321" s="77"/>
      <c r="DZ321" s="77"/>
      <c r="EA321" s="77"/>
      <c r="EB321" s="77"/>
      <c r="EC321" s="77"/>
      <c r="ED321" s="77"/>
      <c r="EE321" s="77"/>
      <c r="EF321" s="77"/>
      <c r="EG321" s="77"/>
      <c r="EH321" s="77"/>
      <c r="EI321" s="77"/>
      <c r="EJ321" s="77"/>
      <c r="EK321" s="77"/>
      <c r="EL321" s="77"/>
      <c r="EM321" s="77"/>
      <c r="EN321" s="77"/>
      <c r="EO321" s="77"/>
      <c r="EP321" s="77"/>
      <c r="EQ321" s="77"/>
      <c r="ER321" s="77"/>
      <c r="ES321" s="77"/>
      <c r="ET321" s="77"/>
      <c r="EU321" s="77"/>
      <c r="EV321" s="77"/>
      <c r="EW321" s="77"/>
      <c r="EX321" s="77"/>
      <c r="EY321" s="77"/>
      <c r="EZ321" s="77"/>
      <c r="FA321" s="77"/>
      <c r="FB321" s="77"/>
      <c r="FC321" s="77"/>
      <c r="FD321" s="77"/>
      <c r="FE321" s="77"/>
      <c r="FF321" s="77"/>
      <c r="FG321" s="77"/>
      <c r="FH321" s="77"/>
      <c r="FI321" s="77"/>
      <c r="FJ321" s="77"/>
      <c r="FK321" s="77"/>
    </row>
    <row r="322" spans="1:167" s="78" customFormat="1" ht="25.5" x14ac:dyDescent="0.2">
      <c r="A322" s="97" t="s">
        <v>2094</v>
      </c>
      <c r="B322" s="97" t="s">
        <v>742</v>
      </c>
      <c r="C322" s="98" t="s">
        <v>1345</v>
      </c>
      <c r="D322" s="99" t="s">
        <v>17</v>
      </c>
      <c r="E322" s="99">
        <v>10</v>
      </c>
      <c r="F322" s="99">
        <v>0.3</v>
      </c>
      <c r="G322" s="100"/>
      <c r="H322" s="101"/>
      <c r="I322" s="123">
        <v>53.24</v>
      </c>
      <c r="J322" s="102">
        <f t="shared" si="15"/>
        <v>532.4</v>
      </c>
      <c r="K322" s="101">
        <f>BDI!$G$17</f>
        <v>0.11260000000000001</v>
      </c>
      <c r="L322" s="101"/>
      <c r="M322" s="101"/>
      <c r="N322" s="104">
        <f t="shared" si="16"/>
        <v>59.23</v>
      </c>
      <c r="O322" s="103">
        <f t="shared" si="17"/>
        <v>177.69</v>
      </c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  <c r="AY322" s="77"/>
      <c r="AZ322" s="77"/>
      <c r="BA322" s="77"/>
      <c r="BB322" s="77"/>
      <c r="BC322" s="77"/>
      <c r="BD322" s="77"/>
      <c r="BE322" s="77"/>
      <c r="BF322" s="77"/>
      <c r="BG322" s="77"/>
      <c r="BH322" s="77"/>
      <c r="BI322" s="77"/>
      <c r="BJ322" s="77"/>
      <c r="BK322" s="77"/>
      <c r="BL322" s="77"/>
      <c r="BM322" s="77"/>
      <c r="BN322" s="77"/>
      <c r="BO322" s="77"/>
      <c r="BP322" s="77"/>
      <c r="BQ322" s="77"/>
      <c r="BR322" s="77"/>
      <c r="BS322" s="77"/>
      <c r="BT322" s="77"/>
      <c r="BU322" s="77"/>
      <c r="BV322" s="77"/>
      <c r="BW322" s="77"/>
      <c r="BX322" s="77"/>
      <c r="BY322" s="77"/>
      <c r="BZ322" s="77"/>
      <c r="CA322" s="77"/>
      <c r="CB322" s="77"/>
      <c r="CC322" s="77"/>
      <c r="CD322" s="77"/>
      <c r="CE322" s="77"/>
      <c r="CF322" s="77"/>
      <c r="CG322" s="77"/>
      <c r="CH322" s="77"/>
      <c r="CI322" s="77"/>
      <c r="CJ322" s="77"/>
      <c r="CK322" s="77"/>
      <c r="CL322" s="77"/>
      <c r="CM322" s="77"/>
      <c r="CN322" s="77"/>
      <c r="CO322" s="77"/>
      <c r="CP322" s="77"/>
      <c r="CQ322" s="77"/>
      <c r="CR322" s="77"/>
      <c r="CS322" s="77"/>
      <c r="CT322" s="77"/>
      <c r="CU322" s="77"/>
      <c r="CV322" s="77"/>
      <c r="CW322" s="77"/>
      <c r="CX322" s="77"/>
      <c r="CY322" s="77"/>
      <c r="CZ322" s="77"/>
      <c r="DA322" s="77"/>
      <c r="DB322" s="77"/>
      <c r="DC322" s="77"/>
      <c r="DD322" s="77"/>
      <c r="DE322" s="77"/>
      <c r="DF322" s="77"/>
      <c r="DG322" s="77"/>
      <c r="DH322" s="77"/>
      <c r="DI322" s="77"/>
      <c r="DJ322" s="77"/>
      <c r="DK322" s="77"/>
      <c r="DL322" s="77"/>
      <c r="DM322" s="77"/>
      <c r="DN322" s="77"/>
      <c r="DO322" s="77"/>
      <c r="DP322" s="77"/>
      <c r="DQ322" s="77"/>
      <c r="DR322" s="77"/>
      <c r="DS322" s="77"/>
      <c r="DT322" s="77"/>
      <c r="DU322" s="77"/>
      <c r="DV322" s="77"/>
      <c r="DW322" s="77"/>
      <c r="DX322" s="77"/>
      <c r="DY322" s="77"/>
      <c r="DZ322" s="77"/>
      <c r="EA322" s="77"/>
      <c r="EB322" s="77"/>
      <c r="EC322" s="77"/>
      <c r="ED322" s="77"/>
      <c r="EE322" s="77"/>
      <c r="EF322" s="77"/>
      <c r="EG322" s="77"/>
      <c r="EH322" s="77"/>
      <c r="EI322" s="77"/>
      <c r="EJ322" s="77"/>
      <c r="EK322" s="77"/>
      <c r="EL322" s="77"/>
      <c r="EM322" s="77"/>
      <c r="EN322" s="77"/>
      <c r="EO322" s="77"/>
      <c r="EP322" s="77"/>
      <c r="EQ322" s="77"/>
      <c r="ER322" s="77"/>
      <c r="ES322" s="77"/>
      <c r="ET322" s="77"/>
      <c r="EU322" s="77"/>
      <c r="EV322" s="77"/>
      <c r="EW322" s="77"/>
      <c r="EX322" s="77"/>
      <c r="EY322" s="77"/>
      <c r="EZ322" s="77"/>
      <c r="FA322" s="77"/>
      <c r="FB322" s="77"/>
      <c r="FC322" s="77"/>
      <c r="FD322" s="77"/>
      <c r="FE322" s="77"/>
      <c r="FF322" s="77"/>
      <c r="FG322" s="77"/>
      <c r="FH322" s="77"/>
      <c r="FI322" s="77"/>
      <c r="FJ322" s="77"/>
      <c r="FK322" s="77"/>
    </row>
    <row r="323" spans="1:167" s="78" customFormat="1" ht="25.5" x14ac:dyDescent="0.2">
      <c r="A323" s="97" t="s">
        <v>2095</v>
      </c>
      <c r="B323" s="97" t="s">
        <v>743</v>
      </c>
      <c r="C323" s="98" t="s">
        <v>1346</v>
      </c>
      <c r="D323" s="99" t="s">
        <v>17</v>
      </c>
      <c r="E323" s="99">
        <v>10</v>
      </c>
      <c r="F323" s="99">
        <v>0.3</v>
      </c>
      <c r="G323" s="100"/>
      <c r="H323" s="101"/>
      <c r="I323" s="123">
        <v>100.26</v>
      </c>
      <c r="J323" s="102">
        <f t="shared" si="15"/>
        <v>1002.6</v>
      </c>
      <c r="K323" s="101">
        <f>BDI!$G$17</f>
        <v>0.11260000000000001</v>
      </c>
      <c r="L323" s="101"/>
      <c r="M323" s="101"/>
      <c r="N323" s="104">
        <f t="shared" si="16"/>
        <v>111.55</v>
      </c>
      <c r="O323" s="103">
        <f t="shared" si="17"/>
        <v>334.65</v>
      </c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77"/>
      <c r="BD323" s="77"/>
      <c r="BE323" s="77"/>
      <c r="BF323" s="77"/>
      <c r="BG323" s="77"/>
      <c r="BH323" s="77"/>
      <c r="BI323" s="77"/>
      <c r="BJ323" s="77"/>
      <c r="BK323" s="77"/>
      <c r="BL323" s="77"/>
      <c r="BM323" s="77"/>
      <c r="BN323" s="77"/>
      <c r="BO323" s="77"/>
      <c r="BP323" s="77"/>
      <c r="BQ323" s="77"/>
      <c r="BR323" s="77"/>
      <c r="BS323" s="77"/>
      <c r="BT323" s="77"/>
      <c r="BU323" s="77"/>
      <c r="BV323" s="77"/>
      <c r="BW323" s="77"/>
      <c r="BX323" s="77"/>
      <c r="BY323" s="77"/>
      <c r="BZ323" s="77"/>
      <c r="CA323" s="77"/>
      <c r="CB323" s="77"/>
      <c r="CC323" s="77"/>
      <c r="CD323" s="77"/>
      <c r="CE323" s="77"/>
      <c r="CF323" s="77"/>
      <c r="CG323" s="77"/>
      <c r="CH323" s="77"/>
      <c r="CI323" s="77"/>
      <c r="CJ323" s="77"/>
      <c r="CK323" s="77"/>
      <c r="CL323" s="77"/>
      <c r="CM323" s="77"/>
      <c r="CN323" s="77"/>
      <c r="CO323" s="77"/>
      <c r="CP323" s="77"/>
      <c r="CQ323" s="77"/>
      <c r="CR323" s="77"/>
      <c r="CS323" s="77"/>
      <c r="CT323" s="77"/>
      <c r="CU323" s="77"/>
      <c r="CV323" s="77"/>
      <c r="CW323" s="77"/>
      <c r="CX323" s="77"/>
      <c r="CY323" s="77"/>
      <c r="CZ323" s="77"/>
      <c r="DA323" s="77"/>
      <c r="DB323" s="77"/>
      <c r="DC323" s="77"/>
      <c r="DD323" s="77"/>
      <c r="DE323" s="77"/>
      <c r="DF323" s="77"/>
      <c r="DG323" s="77"/>
      <c r="DH323" s="77"/>
      <c r="DI323" s="77"/>
      <c r="DJ323" s="77"/>
      <c r="DK323" s="77"/>
      <c r="DL323" s="77"/>
      <c r="DM323" s="77"/>
      <c r="DN323" s="77"/>
      <c r="DO323" s="77"/>
      <c r="DP323" s="77"/>
      <c r="DQ323" s="77"/>
      <c r="DR323" s="77"/>
      <c r="DS323" s="77"/>
      <c r="DT323" s="77"/>
      <c r="DU323" s="77"/>
      <c r="DV323" s="77"/>
      <c r="DW323" s="77"/>
      <c r="DX323" s="77"/>
      <c r="DY323" s="77"/>
      <c r="DZ323" s="77"/>
      <c r="EA323" s="77"/>
      <c r="EB323" s="77"/>
      <c r="EC323" s="77"/>
      <c r="ED323" s="77"/>
      <c r="EE323" s="77"/>
      <c r="EF323" s="77"/>
      <c r="EG323" s="77"/>
      <c r="EH323" s="77"/>
      <c r="EI323" s="77"/>
      <c r="EJ323" s="77"/>
      <c r="EK323" s="77"/>
      <c r="EL323" s="77"/>
      <c r="EM323" s="77"/>
      <c r="EN323" s="77"/>
      <c r="EO323" s="77"/>
      <c r="EP323" s="77"/>
      <c r="EQ323" s="77"/>
      <c r="ER323" s="77"/>
      <c r="ES323" s="77"/>
      <c r="ET323" s="77"/>
      <c r="EU323" s="77"/>
      <c r="EV323" s="77"/>
      <c r="EW323" s="77"/>
      <c r="EX323" s="77"/>
      <c r="EY323" s="77"/>
      <c r="EZ323" s="77"/>
      <c r="FA323" s="77"/>
      <c r="FB323" s="77"/>
      <c r="FC323" s="77"/>
      <c r="FD323" s="77"/>
      <c r="FE323" s="77"/>
      <c r="FF323" s="77"/>
      <c r="FG323" s="77"/>
      <c r="FH323" s="77"/>
      <c r="FI323" s="77"/>
      <c r="FJ323" s="77"/>
      <c r="FK323" s="77"/>
    </row>
    <row r="324" spans="1:167" s="78" customFormat="1" x14ac:dyDescent="0.2">
      <c r="A324" s="97" t="s">
        <v>2096</v>
      </c>
      <c r="B324" s="97" t="s">
        <v>744</v>
      </c>
      <c r="C324" s="98" t="s">
        <v>1347</v>
      </c>
      <c r="D324" s="99" t="s">
        <v>17</v>
      </c>
      <c r="E324" s="99">
        <v>10</v>
      </c>
      <c r="F324" s="99">
        <v>0.3</v>
      </c>
      <c r="G324" s="100"/>
      <c r="H324" s="101"/>
      <c r="I324" s="123">
        <v>122.72</v>
      </c>
      <c r="J324" s="102">
        <f t="shared" si="15"/>
        <v>1227.2</v>
      </c>
      <c r="K324" s="101">
        <f>BDI!$G$17</f>
        <v>0.11260000000000001</v>
      </c>
      <c r="L324" s="101"/>
      <c r="M324" s="101"/>
      <c r="N324" s="104">
        <f t="shared" si="16"/>
        <v>136.54</v>
      </c>
      <c r="O324" s="103">
        <f t="shared" si="17"/>
        <v>409.62</v>
      </c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7"/>
      <c r="BA324" s="77"/>
      <c r="BB324" s="77"/>
      <c r="BC324" s="77"/>
      <c r="BD324" s="77"/>
      <c r="BE324" s="77"/>
      <c r="BF324" s="77"/>
      <c r="BG324" s="77"/>
      <c r="BH324" s="77"/>
      <c r="BI324" s="77"/>
      <c r="BJ324" s="77"/>
      <c r="BK324" s="77"/>
      <c r="BL324" s="77"/>
      <c r="BM324" s="77"/>
      <c r="BN324" s="77"/>
      <c r="BO324" s="77"/>
      <c r="BP324" s="77"/>
      <c r="BQ324" s="77"/>
      <c r="BR324" s="77"/>
      <c r="BS324" s="77"/>
      <c r="BT324" s="77"/>
      <c r="BU324" s="77"/>
      <c r="BV324" s="77"/>
      <c r="BW324" s="77"/>
      <c r="BX324" s="77"/>
      <c r="BY324" s="77"/>
      <c r="BZ324" s="77"/>
      <c r="CA324" s="77"/>
      <c r="CB324" s="77"/>
      <c r="CC324" s="77"/>
      <c r="CD324" s="77"/>
      <c r="CE324" s="77"/>
      <c r="CF324" s="77"/>
      <c r="CG324" s="77"/>
      <c r="CH324" s="77"/>
      <c r="CI324" s="77"/>
      <c r="CJ324" s="77"/>
      <c r="CK324" s="77"/>
      <c r="CL324" s="77"/>
      <c r="CM324" s="77"/>
      <c r="CN324" s="77"/>
      <c r="CO324" s="77"/>
      <c r="CP324" s="77"/>
      <c r="CQ324" s="77"/>
      <c r="CR324" s="77"/>
      <c r="CS324" s="77"/>
      <c r="CT324" s="77"/>
      <c r="CU324" s="77"/>
      <c r="CV324" s="77"/>
      <c r="CW324" s="77"/>
      <c r="CX324" s="77"/>
      <c r="CY324" s="77"/>
      <c r="CZ324" s="77"/>
      <c r="DA324" s="77"/>
      <c r="DB324" s="77"/>
      <c r="DC324" s="77"/>
      <c r="DD324" s="77"/>
      <c r="DE324" s="77"/>
      <c r="DF324" s="77"/>
      <c r="DG324" s="77"/>
      <c r="DH324" s="77"/>
      <c r="DI324" s="77"/>
      <c r="DJ324" s="77"/>
      <c r="DK324" s="77"/>
      <c r="DL324" s="77"/>
      <c r="DM324" s="77"/>
      <c r="DN324" s="77"/>
      <c r="DO324" s="77"/>
      <c r="DP324" s="77"/>
      <c r="DQ324" s="77"/>
      <c r="DR324" s="77"/>
      <c r="DS324" s="77"/>
      <c r="DT324" s="77"/>
      <c r="DU324" s="77"/>
      <c r="DV324" s="77"/>
      <c r="DW324" s="77"/>
      <c r="DX324" s="77"/>
      <c r="DY324" s="77"/>
      <c r="DZ324" s="77"/>
      <c r="EA324" s="77"/>
      <c r="EB324" s="77"/>
      <c r="EC324" s="77"/>
      <c r="ED324" s="77"/>
      <c r="EE324" s="77"/>
      <c r="EF324" s="77"/>
      <c r="EG324" s="77"/>
      <c r="EH324" s="77"/>
      <c r="EI324" s="77"/>
      <c r="EJ324" s="77"/>
      <c r="EK324" s="77"/>
      <c r="EL324" s="77"/>
      <c r="EM324" s="77"/>
      <c r="EN324" s="77"/>
      <c r="EO324" s="77"/>
      <c r="EP324" s="77"/>
      <c r="EQ324" s="77"/>
      <c r="ER324" s="77"/>
      <c r="ES324" s="77"/>
      <c r="ET324" s="77"/>
      <c r="EU324" s="77"/>
      <c r="EV324" s="77"/>
      <c r="EW324" s="77"/>
      <c r="EX324" s="77"/>
      <c r="EY324" s="77"/>
      <c r="EZ324" s="77"/>
      <c r="FA324" s="77"/>
      <c r="FB324" s="77"/>
      <c r="FC324" s="77"/>
      <c r="FD324" s="77"/>
      <c r="FE324" s="77"/>
      <c r="FF324" s="77"/>
      <c r="FG324" s="77"/>
      <c r="FH324" s="77"/>
      <c r="FI324" s="77"/>
      <c r="FJ324" s="77"/>
      <c r="FK324" s="77"/>
    </row>
    <row r="325" spans="1:167" s="78" customFormat="1" ht="25.5" x14ac:dyDescent="0.2">
      <c r="A325" s="97" t="s">
        <v>2097</v>
      </c>
      <c r="B325" s="97" t="s">
        <v>745</v>
      </c>
      <c r="C325" s="98" t="s">
        <v>1348</v>
      </c>
      <c r="D325" s="99" t="s">
        <v>17</v>
      </c>
      <c r="E325" s="99">
        <v>10</v>
      </c>
      <c r="F325" s="99">
        <v>0.3</v>
      </c>
      <c r="G325" s="100"/>
      <c r="H325" s="101"/>
      <c r="I325" s="123">
        <v>183.28</v>
      </c>
      <c r="J325" s="102">
        <f t="shared" si="15"/>
        <v>1832.8</v>
      </c>
      <c r="K325" s="101">
        <f>BDI!$G$17</f>
        <v>0.11260000000000001</v>
      </c>
      <c r="L325" s="101"/>
      <c r="M325" s="101"/>
      <c r="N325" s="104">
        <f t="shared" si="16"/>
        <v>203.92</v>
      </c>
      <c r="O325" s="103">
        <f t="shared" si="17"/>
        <v>611.76</v>
      </c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  <c r="AY325" s="77"/>
      <c r="AZ325" s="77"/>
      <c r="BA325" s="77"/>
      <c r="BB325" s="77"/>
      <c r="BC325" s="77"/>
      <c r="BD325" s="77"/>
      <c r="BE325" s="77"/>
      <c r="BF325" s="77"/>
      <c r="BG325" s="77"/>
      <c r="BH325" s="77"/>
      <c r="BI325" s="77"/>
      <c r="BJ325" s="77"/>
      <c r="BK325" s="77"/>
      <c r="BL325" s="77"/>
      <c r="BM325" s="77"/>
      <c r="BN325" s="77"/>
      <c r="BO325" s="77"/>
      <c r="BP325" s="77"/>
      <c r="BQ325" s="77"/>
      <c r="BR325" s="77"/>
      <c r="BS325" s="77"/>
      <c r="BT325" s="77"/>
      <c r="BU325" s="77"/>
      <c r="BV325" s="77"/>
      <c r="BW325" s="77"/>
      <c r="BX325" s="77"/>
      <c r="BY325" s="77"/>
      <c r="BZ325" s="77"/>
      <c r="CA325" s="77"/>
      <c r="CB325" s="77"/>
      <c r="CC325" s="77"/>
      <c r="CD325" s="77"/>
      <c r="CE325" s="77"/>
      <c r="CF325" s="77"/>
      <c r="CG325" s="77"/>
      <c r="CH325" s="77"/>
      <c r="CI325" s="77"/>
      <c r="CJ325" s="77"/>
      <c r="CK325" s="77"/>
      <c r="CL325" s="77"/>
      <c r="CM325" s="77"/>
      <c r="CN325" s="77"/>
      <c r="CO325" s="77"/>
      <c r="CP325" s="77"/>
      <c r="CQ325" s="77"/>
      <c r="CR325" s="77"/>
      <c r="CS325" s="77"/>
      <c r="CT325" s="77"/>
      <c r="CU325" s="77"/>
      <c r="CV325" s="77"/>
      <c r="CW325" s="77"/>
      <c r="CX325" s="77"/>
      <c r="CY325" s="77"/>
      <c r="CZ325" s="77"/>
      <c r="DA325" s="77"/>
      <c r="DB325" s="77"/>
      <c r="DC325" s="77"/>
      <c r="DD325" s="77"/>
      <c r="DE325" s="77"/>
      <c r="DF325" s="77"/>
      <c r="DG325" s="77"/>
      <c r="DH325" s="77"/>
      <c r="DI325" s="77"/>
      <c r="DJ325" s="77"/>
      <c r="DK325" s="77"/>
      <c r="DL325" s="77"/>
      <c r="DM325" s="77"/>
      <c r="DN325" s="77"/>
      <c r="DO325" s="77"/>
      <c r="DP325" s="77"/>
      <c r="DQ325" s="77"/>
      <c r="DR325" s="77"/>
      <c r="DS325" s="77"/>
      <c r="DT325" s="77"/>
      <c r="DU325" s="77"/>
      <c r="DV325" s="77"/>
      <c r="DW325" s="77"/>
      <c r="DX325" s="77"/>
      <c r="DY325" s="77"/>
      <c r="DZ325" s="77"/>
      <c r="EA325" s="77"/>
      <c r="EB325" s="77"/>
      <c r="EC325" s="77"/>
      <c r="ED325" s="77"/>
      <c r="EE325" s="77"/>
      <c r="EF325" s="77"/>
      <c r="EG325" s="77"/>
      <c r="EH325" s="77"/>
      <c r="EI325" s="77"/>
      <c r="EJ325" s="77"/>
      <c r="EK325" s="77"/>
      <c r="EL325" s="77"/>
      <c r="EM325" s="77"/>
      <c r="EN325" s="77"/>
      <c r="EO325" s="77"/>
      <c r="EP325" s="77"/>
      <c r="EQ325" s="77"/>
      <c r="ER325" s="77"/>
      <c r="ES325" s="77"/>
      <c r="ET325" s="77"/>
      <c r="EU325" s="77"/>
      <c r="EV325" s="77"/>
      <c r="EW325" s="77"/>
      <c r="EX325" s="77"/>
      <c r="EY325" s="77"/>
      <c r="EZ325" s="77"/>
      <c r="FA325" s="77"/>
      <c r="FB325" s="77"/>
      <c r="FC325" s="77"/>
      <c r="FD325" s="77"/>
      <c r="FE325" s="77"/>
      <c r="FF325" s="77"/>
      <c r="FG325" s="77"/>
      <c r="FH325" s="77"/>
      <c r="FI325" s="77"/>
      <c r="FJ325" s="77"/>
      <c r="FK325" s="77"/>
    </row>
    <row r="326" spans="1:167" s="78" customFormat="1" ht="25.5" x14ac:dyDescent="0.2">
      <c r="A326" s="97" t="s">
        <v>2098</v>
      </c>
      <c r="B326" s="97" t="s">
        <v>746</v>
      </c>
      <c r="C326" s="98" t="s">
        <v>1349</v>
      </c>
      <c r="D326" s="99" t="s">
        <v>17</v>
      </c>
      <c r="E326" s="99">
        <v>10</v>
      </c>
      <c r="F326" s="99">
        <v>0.3</v>
      </c>
      <c r="G326" s="100"/>
      <c r="H326" s="101"/>
      <c r="I326" s="123">
        <v>235.81</v>
      </c>
      <c r="J326" s="102">
        <f t="shared" si="15"/>
        <v>2358.1</v>
      </c>
      <c r="K326" s="101">
        <f>BDI!$G$17</f>
        <v>0.11260000000000001</v>
      </c>
      <c r="L326" s="101"/>
      <c r="M326" s="101"/>
      <c r="N326" s="104">
        <f t="shared" si="16"/>
        <v>262.36</v>
      </c>
      <c r="O326" s="103">
        <f t="shared" si="17"/>
        <v>787.08</v>
      </c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7"/>
      <c r="BA326" s="77"/>
      <c r="BB326" s="77"/>
      <c r="BC326" s="77"/>
      <c r="BD326" s="77"/>
      <c r="BE326" s="77"/>
      <c r="BF326" s="77"/>
      <c r="BG326" s="77"/>
      <c r="BH326" s="77"/>
      <c r="BI326" s="77"/>
      <c r="BJ326" s="77"/>
      <c r="BK326" s="77"/>
      <c r="BL326" s="77"/>
      <c r="BM326" s="77"/>
      <c r="BN326" s="77"/>
      <c r="BO326" s="77"/>
      <c r="BP326" s="77"/>
      <c r="BQ326" s="77"/>
      <c r="BR326" s="77"/>
      <c r="BS326" s="77"/>
      <c r="BT326" s="77"/>
      <c r="BU326" s="77"/>
      <c r="BV326" s="77"/>
      <c r="BW326" s="77"/>
      <c r="BX326" s="77"/>
      <c r="BY326" s="77"/>
      <c r="BZ326" s="77"/>
      <c r="CA326" s="77"/>
      <c r="CB326" s="77"/>
      <c r="CC326" s="77"/>
      <c r="CD326" s="77"/>
      <c r="CE326" s="77"/>
      <c r="CF326" s="77"/>
      <c r="CG326" s="77"/>
      <c r="CH326" s="77"/>
      <c r="CI326" s="77"/>
      <c r="CJ326" s="77"/>
      <c r="CK326" s="77"/>
      <c r="CL326" s="77"/>
      <c r="CM326" s="77"/>
      <c r="CN326" s="77"/>
      <c r="CO326" s="77"/>
      <c r="CP326" s="77"/>
      <c r="CQ326" s="77"/>
      <c r="CR326" s="77"/>
      <c r="CS326" s="77"/>
      <c r="CT326" s="77"/>
      <c r="CU326" s="77"/>
      <c r="CV326" s="77"/>
      <c r="CW326" s="77"/>
      <c r="CX326" s="77"/>
      <c r="CY326" s="77"/>
      <c r="CZ326" s="77"/>
      <c r="DA326" s="77"/>
      <c r="DB326" s="77"/>
      <c r="DC326" s="77"/>
      <c r="DD326" s="77"/>
      <c r="DE326" s="77"/>
      <c r="DF326" s="77"/>
      <c r="DG326" s="77"/>
      <c r="DH326" s="77"/>
      <c r="DI326" s="77"/>
      <c r="DJ326" s="77"/>
      <c r="DK326" s="77"/>
      <c r="DL326" s="77"/>
      <c r="DM326" s="77"/>
      <c r="DN326" s="77"/>
      <c r="DO326" s="77"/>
      <c r="DP326" s="77"/>
      <c r="DQ326" s="77"/>
      <c r="DR326" s="77"/>
      <c r="DS326" s="77"/>
      <c r="DT326" s="77"/>
      <c r="DU326" s="77"/>
      <c r="DV326" s="77"/>
      <c r="DW326" s="77"/>
      <c r="DX326" s="77"/>
      <c r="DY326" s="77"/>
      <c r="DZ326" s="77"/>
      <c r="EA326" s="77"/>
      <c r="EB326" s="77"/>
      <c r="EC326" s="77"/>
      <c r="ED326" s="77"/>
      <c r="EE326" s="77"/>
      <c r="EF326" s="77"/>
      <c r="EG326" s="77"/>
      <c r="EH326" s="77"/>
      <c r="EI326" s="77"/>
      <c r="EJ326" s="77"/>
      <c r="EK326" s="77"/>
      <c r="EL326" s="77"/>
      <c r="EM326" s="77"/>
      <c r="EN326" s="77"/>
      <c r="EO326" s="77"/>
      <c r="EP326" s="77"/>
      <c r="EQ326" s="77"/>
      <c r="ER326" s="77"/>
      <c r="ES326" s="77"/>
      <c r="ET326" s="77"/>
      <c r="EU326" s="77"/>
      <c r="EV326" s="77"/>
      <c r="EW326" s="77"/>
      <c r="EX326" s="77"/>
      <c r="EY326" s="77"/>
      <c r="EZ326" s="77"/>
      <c r="FA326" s="77"/>
      <c r="FB326" s="77"/>
      <c r="FC326" s="77"/>
      <c r="FD326" s="77"/>
      <c r="FE326" s="77"/>
      <c r="FF326" s="77"/>
      <c r="FG326" s="77"/>
      <c r="FH326" s="77"/>
      <c r="FI326" s="77"/>
      <c r="FJ326" s="77"/>
      <c r="FK326" s="77"/>
    </row>
    <row r="327" spans="1:167" s="78" customFormat="1" x14ac:dyDescent="0.2">
      <c r="A327" s="97" t="s">
        <v>2099</v>
      </c>
      <c r="B327" s="97" t="s">
        <v>747</v>
      </c>
      <c r="C327" s="98" t="s">
        <v>1350</v>
      </c>
      <c r="D327" s="99" t="s">
        <v>17</v>
      </c>
      <c r="E327" s="99">
        <v>10</v>
      </c>
      <c r="F327" s="99">
        <v>0.3</v>
      </c>
      <c r="G327" s="100"/>
      <c r="H327" s="101"/>
      <c r="I327" s="123">
        <v>394.5</v>
      </c>
      <c r="J327" s="102">
        <f t="shared" si="15"/>
        <v>3945</v>
      </c>
      <c r="K327" s="101">
        <f>BDI!$G$17</f>
        <v>0.11260000000000001</v>
      </c>
      <c r="L327" s="101"/>
      <c r="M327" s="101"/>
      <c r="N327" s="104">
        <f t="shared" si="16"/>
        <v>438.92</v>
      </c>
      <c r="O327" s="103">
        <f t="shared" si="17"/>
        <v>1316.76</v>
      </c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7"/>
      <c r="BA327" s="77"/>
      <c r="BB327" s="77"/>
      <c r="BC327" s="77"/>
      <c r="BD327" s="77"/>
      <c r="BE327" s="77"/>
      <c r="BF327" s="77"/>
      <c r="BG327" s="77"/>
      <c r="BH327" s="77"/>
      <c r="BI327" s="77"/>
      <c r="BJ327" s="77"/>
      <c r="BK327" s="77"/>
      <c r="BL327" s="77"/>
      <c r="BM327" s="77"/>
      <c r="BN327" s="77"/>
      <c r="BO327" s="77"/>
      <c r="BP327" s="77"/>
      <c r="BQ327" s="77"/>
      <c r="BR327" s="77"/>
      <c r="BS327" s="77"/>
      <c r="BT327" s="77"/>
      <c r="BU327" s="77"/>
      <c r="BV327" s="77"/>
      <c r="BW327" s="77"/>
      <c r="BX327" s="77"/>
      <c r="BY327" s="77"/>
      <c r="BZ327" s="77"/>
      <c r="CA327" s="77"/>
      <c r="CB327" s="77"/>
      <c r="CC327" s="77"/>
      <c r="CD327" s="77"/>
      <c r="CE327" s="77"/>
      <c r="CF327" s="77"/>
      <c r="CG327" s="77"/>
      <c r="CH327" s="77"/>
      <c r="CI327" s="77"/>
      <c r="CJ327" s="77"/>
      <c r="CK327" s="77"/>
      <c r="CL327" s="77"/>
      <c r="CM327" s="77"/>
      <c r="CN327" s="77"/>
      <c r="CO327" s="77"/>
      <c r="CP327" s="77"/>
      <c r="CQ327" s="77"/>
      <c r="CR327" s="77"/>
      <c r="CS327" s="77"/>
      <c r="CT327" s="77"/>
      <c r="CU327" s="77"/>
      <c r="CV327" s="77"/>
      <c r="CW327" s="77"/>
      <c r="CX327" s="77"/>
      <c r="CY327" s="77"/>
      <c r="CZ327" s="77"/>
      <c r="DA327" s="77"/>
      <c r="DB327" s="77"/>
      <c r="DC327" s="77"/>
      <c r="DD327" s="77"/>
      <c r="DE327" s="77"/>
      <c r="DF327" s="77"/>
      <c r="DG327" s="77"/>
      <c r="DH327" s="77"/>
      <c r="DI327" s="77"/>
      <c r="DJ327" s="77"/>
      <c r="DK327" s="77"/>
      <c r="DL327" s="77"/>
      <c r="DM327" s="77"/>
      <c r="DN327" s="77"/>
      <c r="DO327" s="77"/>
      <c r="DP327" s="77"/>
      <c r="DQ327" s="77"/>
      <c r="DR327" s="77"/>
      <c r="DS327" s="77"/>
      <c r="DT327" s="77"/>
      <c r="DU327" s="77"/>
      <c r="DV327" s="77"/>
      <c r="DW327" s="77"/>
      <c r="DX327" s="77"/>
      <c r="DY327" s="77"/>
      <c r="DZ327" s="77"/>
      <c r="EA327" s="77"/>
      <c r="EB327" s="77"/>
      <c r="EC327" s="77"/>
      <c r="ED327" s="77"/>
      <c r="EE327" s="77"/>
      <c r="EF327" s="77"/>
      <c r="EG327" s="77"/>
      <c r="EH327" s="77"/>
      <c r="EI327" s="77"/>
      <c r="EJ327" s="77"/>
      <c r="EK327" s="77"/>
      <c r="EL327" s="77"/>
      <c r="EM327" s="77"/>
      <c r="EN327" s="77"/>
      <c r="EO327" s="77"/>
      <c r="EP327" s="77"/>
      <c r="EQ327" s="77"/>
      <c r="ER327" s="77"/>
      <c r="ES327" s="77"/>
      <c r="ET327" s="77"/>
      <c r="EU327" s="77"/>
      <c r="EV327" s="77"/>
      <c r="EW327" s="77"/>
      <c r="EX327" s="77"/>
      <c r="EY327" s="77"/>
      <c r="EZ327" s="77"/>
      <c r="FA327" s="77"/>
      <c r="FB327" s="77"/>
      <c r="FC327" s="77"/>
      <c r="FD327" s="77"/>
      <c r="FE327" s="77"/>
      <c r="FF327" s="77"/>
      <c r="FG327" s="77"/>
      <c r="FH327" s="77"/>
      <c r="FI327" s="77"/>
      <c r="FJ327" s="77"/>
      <c r="FK327" s="77"/>
    </row>
    <row r="328" spans="1:167" s="78" customFormat="1" x14ac:dyDescent="0.2">
      <c r="A328" s="97" t="s">
        <v>2100</v>
      </c>
      <c r="B328" s="97" t="s">
        <v>748</v>
      </c>
      <c r="C328" s="98" t="s">
        <v>1351</v>
      </c>
      <c r="D328" s="99" t="s">
        <v>8</v>
      </c>
      <c r="E328" s="99">
        <v>60</v>
      </c>
      <c r="F328" s="99">
        <v>0.3</v>
      </c>
      <c r="G328" s="100"/>
      <c r="H328" s="101"/>
      <c r="I328" s="123">
        <v>37.6295</v>
      </c>
      <c r="J328" s="102">
        <f t="shared" si="15"/>
        <v>2257.77</v>
      </c>
      <c r="K328" s="101">
        <f>BDI!$G$17</f>
        <v>0.11260000000000001</v>
      </c>
      <c r="L328" s="101"/>
      <c r="M328" s="101"/>
      <c r="N328" s="104">
        <f t="shared" si="16"/>
        <v>41.87</v>
      </c>
      <c r="O328" s="103">
        <f t="shared" si="17"/>
        <v>753.66</v>
      </c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7"/>
      <c r="BA328" s="77"/>
      <c r="BB328" s="77"/>
      <c r="BC328" s="77"/>
      <c r="BD328" s="77"/>
      <c r="BE328" s="77"/>
      <c r="BF328" s="77"/>
      <c r="BG328" s="77"/>
      <c r="BH328" s="77"/>
      <c r="BI328" s="77"/>
      <c r="BJ328" s="77"/>
      <c r="BK328" s="77"/>
      <c r="BL328" s="77"/>
      <c r="BM328" s="77"/>
      <c r="BN328" s="77"/>
      <c r="BO328" s="77"/>
      <c r="BP328" s="77"/>
      <c r="BQ328" s="77"/>
      <c r="BR328" s="77"/>
      <c r="BS328" s="77"/>
      <c r="BT328" s="77"/>
      <c r="BU328" s="77"/>
      <c r="BV328" s="77"/>
      <c r="BW328" s="77"/>
      <c r="BX328" s="77"/>
      <c r="BY328" s="77"/>
      <c r="BZ328" s="77"/>
      <c r="CA328" s="77"/>
      <c r="CB328" s="77"/>
      <c r="CC328" s="77"/>
      <c r="CD328" s="77"/>
      <c r="CE328" s="77"/>
      <c r="CF328" s="77"/>
      <c r="CG328" s="77"/>
      <c r="CH328" s="77"/>
      <c r="CI328" s="77"/>
      <c r="CJ328" s="77"/>
      <c r="CK328" s="77"/>
      <c r="CL328" s="77"/>
      <c r="CM328" s="77"/>
      <c r="CN328" s="77"/>
      <c r="CO328" s="77"/>
      <c r="CP328" s="77"/>
      <c r="CQ328" s="77"/>
      <c r="CR328" s="77"/>
      <c r="CS328" s="77"/>
      <c r="CT328" s="77"/>
      <c r="CU328" s="77"/>
      <c r="CV328" s="77"/>
      <c r="CW328" s="77"/>
      <c r="CX328" s="77"/>
      <c r="CY328" s="77"/>
      <c r="CZ328" s="77"/>
      <c r="DA328" s="77"/>
      <c r="DB328" s="77"/>
      <c r="DC328" s="77"/>
      <c r="DD328" s="77"/>
      <c r="DE328" s="77"/>
      <c r="DF328" s="77"/>
      <c r="DG328" s="77"/>
      <c r="DH328" s="77"/>
      <c r="DI328" s="77"/>
      <c r="DJ328" s="77"/>
      <c r="DK328" s="77"/>
      <c r="DL328" s="77"/>
      <c r="DM328" s="77"/>
      <c r="DN328" s="77"/>
      <c r="DO328" s="77"/>
      <c r="DP328" s="77"/>
      <c r="DQ328" s="77"/>
      <c r="DR328" s="77"/>
      <c r="DS328" s="77"/>
      <c r="DT328" s="77"/>
      <c r="DU328" s="77"/>
      <c r="DV328" s="77"/>
      <c r="DW328" s="77"/>
      <c r="DX328" s="77"/>
      <c r="DY328" s="77"/>
      <c r="DZ328" s="77"/>
      <c r="EA328" s="77"/>
      <c r="EB328" s="77"/>
      <c r="EC328" s="77"/>
      <c r="ED328" s="77"/>
      <c r="EE328" s="77"/>
      <c r="EF328" s="77"/>
      <c r="EG328" s="77"/>
      <c r="EH328" s="77"/>
      <c r="EI328" s="77"/>
      <c r="EJ328" s="77"/>
      <c r="EK328" s="77"/>
      <c r="EL328" s="77"/>
      <c r="EM328" s="77"/>
      <c r="EN328" s="77"/>
      <c r="EO328" s="77"/>
      <c r="EP328" s="77"/>
      <c r="EQ328" s="77"/>
      <c r="ER328" s="77"/>
      <c r="ES328" s="77"/>
      <c r="ET328" s="77"/>
      <c r="EU328" s="77"/>
      <c r="EV328" s="77"/>
      <c r="EW328" s="77"/>
      <c r="EX328" s="77"/>
      <c r="EY328" s="77"/>
      <c r="EZ328" s="77"/>
      <c r="FA328" s="77"/>
      <c r="FB328" s="77"/>
      <c r="FC328" s="77"/>
      <c r="FD328" s="77"/>
      <c r="FE328" s="77"/>
      <c r="FF328" s="77"/>
      <c r="FG328" s="77"/>
      <c r="FH328" s="77"/>
      <c r="FI328" s="77"/>
      <c r="FJ328" s="77"/>
      <c r="FK328" s="77"/>
    </row>
    <row r="329" spans="1:167" s="78" customFormat="1" x14ac:dyDescent="0.2">
      <c r="A329" s="97" t="s">
        <v>2101</v>
      </c>
      <c r="B329" s="97" t="s">
        <v>749</v>
      </c>
      <c r="C329" s="98" t="s">
        <v>1352</v>
      </c>
      <c r="D329" s="99" t="s">
        <v>17</v>
      </c>
      <c r="E329" s="99">
        <v>120</v>
      </c>
      <c r="F329" s="99">
        <v>0.3</v>
      </c>
      <c r="G329" s="100"/>
      <c r="H329" s="101"/>
      <c r="I329" s="123">
        <v>10.279</v>
      </c>
      <c r="J329" s="102">
        <f t="shared" si="15"/>
        <v>1233.48</v>
      </c>
      <c r="K329" s="101">
        <f>BDI!$G$17</f>
        <v>0.11260000000000001</v>
      </c>
      <c r="L329" s="101"/>
      <c r="M329" s="101"/>
      <c r="N329" s="104">
        <f t="shared" si="16"/>
        <v>11.44</v>
      </c>
      <c r="O329" s="103">
        <f t="shared" si="17"/>
        <v>411.84</v>
      </c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7"/>
      <c r="BA329" s="77"/>
      <c r="BB329" s="77"/>
      <c r="BC329" s="77"/>
      <c r="BD329" s="77"/>
      <c r="BE329" s="77"/>
      <c r="BF329" s="77"/>
      <c r="BG329" s="77"/>
      <c r="BH329" s="77"/>
      <c r="BI329" s="77"/>
      <c r="BJ329" s="77"/>
      <c r="BK329" s="77"/>
      <c r="BL329" s="77"/>
      <c r="BM329" s="77"/>
      <c r="BN329" s="77"/>
      <c r="BO329" s="77"/>
      <c r="BP329" s="77"/>
      <c r="BQ329" s="77"/>
      <c r="BR329" s="77"/>
      <c r="BS329" s="77"/>
      <c r="BT329" s="77"/>
      <c r="BU329" s="77"/>
      <c r="BV329" s="77"/>
      <c r="BW329" s="77"/>
      <c r="BX329" s="77"/>
      <c r="BY329" s="77"/>
      <c r="BZ329" s="77"/>
      <c r="CA329" s="77"/>
      <c r="CB329" s="77"/>
      <c r="CC329" s="77"/>
      <c r="CD329" s="77"/>
      <c r="CE329" s="77"/>
      <c r="CF329" s="77"/>
      <c r="CG329" s="77"/>
      <c r="CH329" s="77"/>
      <c r="CI329" s="77"/>
      <c r="CJ329" s="77"/>
      <c r="CK329" s="77"/>
      <c r="CL329" s="77"/>
      <c r="CM329" s="77"/>
      <c r="CN329" s="77"/>
      <c r="CO329" s="77"/>
      <c r="CP329" s="77"/>
      <c r="CQ329" s="77"/>
      <c r="CR329" s="77"/>
      <c r="CS329" s="77"/>
      <c r="CT329" s="77"/>
      <c r="CU329" s="77"/>
      <c r="CV329" s="77"/>
      <c r="CW329" s="77"/>
      <c r="CX329" s="77"/>
      <c r="CY329" s="77"/>
      <c r="CZ329" s="77"/>
      <c r="DA329" s="77"/>
      <c r="DB329" s="77"/>
      <c r="DC329" s="77"/>
      <c r="DD329" s="77"/>
      <c r="DE329" s="77"/>
      <c r="DF329" s="77"/>
      <c r="DG329" s="77"/>
      <c r="DH329" s="77"/>
      <c r="DI329" s="77"/>
      <c r="DJ329" s="77"/>
      <c r="DK329" s="77"/>
      <c r="DL329" s="77"/>
      <c r="DM329" s="77"/>
      <c r="DN329" s="77"/>
      <c r="DO329" s="77"/>
      <c r="DP329" s="77"/>
      <c r="DQ329" s="77"/>
      <c r="DR329" s="77"/>
      <c r="DS329" s="77"/>
      <c r="DT329" s="77"/>
      <c r="DU329" s="77"/>
      <c r="DV329" s="77"/>
      <c r="DW329" s="77"/>
      <c r="DX329" s="77"/>
      <c r="DY329" s="77"/>
      <c r="DZ329" s="77"/>
      <c r="EA329" s="77"/>
      <c r="EB329" s="77"/>
      <c r="EC329" s="77"/>
      <c r="ED329" s="77"/>
      <c r="EE329" s="77"/>
      <c r="EF329" s="77"/>
      <c r="EG329" s="77"/>
      <c r="EH329" s="77"/>
      <c r="EI329" s="77"/>
      <c r="EJ329" s="77"/>
      <c r="EK329" s="77"/>
      <c r="EL329" s="77"/>
      <c r="EM329" s="77"/>
      <c r="EN329" s="77"/>
      <c r="EO329" s="77"/>
      <c r="EP329" s="77"/>
      <c r="EQ329" s="77"/>
      <c r="ER329" s="77"/>
      <c r="ES329" s="77"/>
      <c r="ET329" s="77"/>
      <c r="EU329" s="77"/>
      <c r="EV329" s="77"/>
      <c r="EW329" s="77"/>
      <c r="EX329" s="77"/>
      <c r="EY329" s="77"/>
      <c r="EZ329" s="77"/>
      <c r="FA329" s="77"/>
      <c r="FB329" s="77"/>
      <c r="FC329" s="77"/>
      <c r="FD329" s="77"/>
      <c r="FE329" s="77"/>
      <c r="FF329" s="77"/>
      <c r="FG329" s="77"/>
      <c r="FH329" s="77"/>
      <c r="FI329" s="77"/>
      <c r="FJ329" s="77"/>
      <c r="FK329" s="77"/>
    </row>
    <row r="330" spans="1:167" s="78" customFormat="1" x14ac:dyDescent="0.2">
      <c r="A330" s="97" t="s">
        <v>2102</v>
      </c>
      <c r="B330" s="97" t="s">
        <v>750</v>
      </c>
      <c r="C330" s="98" t="s">
        <v>1353</v>
      </c>
      <c r="D330" s="99" t="s">
        <v>17</v>
      </c>
      <c r="E330" s="99">
        <v>60</v>
      </c>
      <c r="F330" s="99">
        <v>0.3</v>
      </c>
      <c r="G330" s="100"/>
      <c r="H330" s="101"/>
      <c r="I330" s="123">
        <v>25.754499999999997</v>
      </c>
      <c r="J330" s="102">
        <f t="shared" si="15"/>
        <v>1545.27</v>
      </c>
      <c r="K330" s="101">
        <f>BDI!$G$17</f>
        <v>0.11260000000000001</v>
      </c>
      <c r="L330" s="101"/>
      <c r="M330" s="101"/>
      <c r="N330" s="104">
        <f t="shared" si="16"/>
        <v>28.65</v>
      </c>
      <c r="O330" s="103">
        <f t="shared" si="17"/>
        <v>515.70000000000005</v>
      </c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7"/>
      <c r="BA330" s="77"/>
      <c r="BB330" s="77"/>
      <c r="BC330" s="77"/>
      <c r="BD330" s="77"/>
      <c r="BE330" s="77"/>
      <c r="BF330" s="77"/>
      <c r="BG330" s="77"/>
      <c r="BH330" s="77"/>
      <c r="BI330" s="77"/>
      <c r="BJ330" s="77"/>
      <c r="BK330" s="77"/>
      <c r="BL330" s="77"/>
      <c r="BM330" s="77"/>
      <c r="BN330" s="77"/>
      <c r="BO330" s="77"/>
      <c r="BP330" s="77"/>
      <c r="BQ330" s="77"/>
      <c r="BR330" s="77"/>
      <c r="BS330" s="77"/>
      <c r="BT330" s="77"/>
      <c r="BU330" s="77"/>
      <c r="BV330" s="77"/>
      <c r="BW330" s="77"/>
      <c r="BX330" s="77"/>
      <c r="BY330" s="77"/>
      <c r="BZ330" s="77"/>
      <c r="CA330" s="77"/>
      <c r="CB330" s="77"/>
      <c r="CC330" s="77"/>
      <c r="CD330" s="77"/>
      <c r="CE330" s="77"/>
      <c r="CF330" s="77"/>
      <c r="CG330" s="77"/>
      <c r="CH330" s="77"/>
      <c r="CI330" s="77"/>
      <c r="CJ330" s="77"/>
      <c r="CK330" s="77"/>
      <c r="CL330" s="77"/>
      <c r="CM330" s="77"/>
      <c r="CN330" s="77"/>
      <c r="CO330" s="77"/>
      <c r="CP330" s="77"/>
      <c r="CQ330" s="77"/>
      <c r="CR330" s="77"/>
      <c r="CS330" s="77"/>
      <c r="CT330" s="77"/>
      <c r="CU330" s="77"/>
      <c r="CV330" s="77"/>
      <c r="CW330" s="77"/>
      <c r="CX330" s="77"/>
      <c r="CY330" s="77"/>
      <c r="CZ330" s="77"/>
      <c r="DA330" s="77"/>
      <c r="DB330" s="77"/>
      <c r="DC330" s="77"/>
      <c r="DD330" s="77"/>
      <c r="DE330" s="77"/>
      <c r="DF330" s="77"/>
      <c r="DG330" s="77"/>
      <c r="DH330" s="77"/>
      <c r="DI330" s="77"/>
      <c r="DJ330" s="77"/>
      <c r="DK330" s="77"/>
      <c r="DL330" s="77"/>
      <c r="DM330" s="77"/>
      <c r="DN330" s="77"/>
      <c r="DO330" s="77"/>
      <c r="DP330" s="77"/>
      <c r="DQ330" s="77"/>
      <c r="DR330" s="77"/>
      <c r="DS330" s="77"/>
      <c r="DT330" s="77"/>
      <c r="DU330" s="77"/>
      <c r="DV330" s="77"/>
      <c r="DW330" s="77"/>
      <c r="DX330" s="77"/>
      <c r="DY330" s="77"/>
      <c r="DZ330" s="77"/>
      <c r="EA330" s="77"/>
      <c r="EB330" s="77"/>
      <c r="EC330" s="77"/>
      <c r="ED330" s="77"/>
      <c r="EE330" s="77"/>
      <c r="EF330" s="77"/>
      <c r="EG330" s="77"/>
      <c r="EH330" s="77"/>
      <c r="EI330" s="77"/>
      <c r="EJ330" s="77"/>
      <c r="EK330" s="77"/>
      <c r="EL330" s="77"/>
      <c r="EM330" s="77"/>
      <c r="EN330" s="77"/>
      <c r="EO330" s="77"/>
      <c r="EP330" s="77"/>
      <c r="EQ330" s="77"/>
      <c r="ER330" s="77"/>
      <c r="ES330" s="77"/>
      <c r="ET330" s="77"/>
      <c r="EU330" s="77"/>
      <c r="EV330" s="77"/>
      <c r="EW330" s="77"/>
      <c r="EX330" s="77"/>
      <c r="EY330" s="77"/>
      <c r="EZ330" s="77"/>
      <c r="FA330" s="77"/>
      <c r="FB330" s="77"/>
      <c r="FC330" s="77"/>
      <c r="FD330" s="77"/>
      <c r="FE330" s="77"/>
      <c r="FF330" s="77"/>
      <c r="FG330" s="77"/>
      <c r="FH330" s="77"/>
      <c r="FI330" s="77"/>
      <c r="FJ330" s="77"/>
      <c r="FK330" s="77"/>
    </row>
    <row r="331" spans="1:167" s="78" customFormat="1" x14ac:dyDescent="0.2">
      <c r="A331" s="97" t="s">
        <v>2103</v>
      </c>
      <c r="B331" s="97" t="s">
        <v>751</v>
      </c>
      <c r="C331" s="98" t="s">
        <v>1354</v>
      </c>
      <c r="D331" s="99" t="s">
        <v>17</v>
      </c>
      <c r="E331" s="99">
        <v>60</v>
      </c>
      <c r="F331" s="99">
        <v>0.3</v>
      </c>
      <c r="G331" s="100"/>
      <c r="H331" s="101"/>
      <c r="I331" s="123">
        <v>5.9849999999999994</v>
      </c>
      <c r="J331" s="102">
        <f t="shared" si="15"/>
        <v>359.1</v>
      </c>
      <c r="K331" s="101">
        <f>BDI!$G$17</f>
        <v>0.11260000000000001</v>
      </c>
      <c r="L331" s="101"/>
      <c r="M331" s="101"/>
      <c r="N331" s="104">
        <f t="shared" si="16"/>
        <v>6.66</v>
      </c>
      <c r="O331" s="103">
        <f t="shared" si="17"/>
        <v>119.88</v>
      </c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7"/>
      <c r="BA331" s="77"/>
      <c r="BB331" s="77"/>
      <c r="BC331" s="77"/>
      <c r="BD331" s="77"/>
      <c r="BE331" s="77"/>
      <c r="BF331" s="77"/>
      <c r="BG331" s="77"/>
      <c r="BH331" s="77"/>
      <c r="BI331" s="77"/>
      <c r="BJ331" s="77"/>
      <c r="BK331" s="77"/>
      <c r="BL331" s="77"/>
      <c r="BM331" s="77"/>
      <c r="BN331" s="77"/>
      <c r="BO331" s="77"/>
      <c r="BP331" s="77"/>
      <c r="BQ331" s="77"/>
      <c r="BR331" s="77"/>
      <c r="BS331" s="77"/>
      <c r="BT331" s="77"/>
      <c r="BU331" s="77"/>
      <c r="BV331" s="77"/>
      <c r="BW331" s="77"/>
      <c r="BX331" s="77"/>
      <c r="BY331" s="77"/>
      <c r="BZ331" s="77"/>
      <c r="CA331" s="77"/>
      <c r="CB331" s="77"/>
      <c r="CC331" s="77"/>
      <c r="CD331" s="77"/>
      <c r="CE331" s="77"/>
      <c r="CF331" s="77"/>
      <c r="CG331" s="77"/>
      <c r="CH331" s="77"/>
      <c r="CI331" s="77"/>
      <c r="CJ331" s="77"/>
      <c r="CK331" s="77"/>
      <c r="CL331" s="77"/>
      <c r="CM331" s="77"/>
      <c r="CN331" s="77"/>
      <c r="CO331" s="77"/>
      <c r="CP331" s="77"/>
      <c r="CQ331" s="77"/>
      <c r="CR331" s="77"/>
      <c r="CS331" s="77"/>
      <c r="CT331" s="77"/>
      <c r="CU331" s="77"/>
      <c r="CV331" s="77"/>
      <c r="CW331" s="77"/>
      <c r="CX331" s="77"/>
      <c r="CY331" s="77"/>
      <c r="CZ331" s="77"/>
      <c r="DA331" s="77"/>
      <c r="DB331" s="77"/>
      <c r="DC331" s="77"/>
      <c r="DD331" s="77"/>
      <c r="DE331" s="77"/>
      <c r="DF331" s="77"/>
      <c r="DG331" s="77"/>
      <c r="DH331" s="77"/>
      <c r="DI331" s="77"/>
      <c r="DJ331" s="77"/>
      <c r="DK331" s="77"/>
      <c r="DL331" s="77"/>
      <c r="DM331" s="77"/>
      <c r="DN331" s="77"/>
      <c r="DO331" s="77"/>
      <c r="DP331" s="77"/>
      <c r="DQ331" s="77"/>
      <c r="DR331" s="77"/>
      <c r="DS331" s="77"/>
      <c r="DT331" s="77"/>
      <c r="DU331" s="77"/>
      <c r="DV331" s="77"/>
      <c r="DW331" s="77"/>
      <c r="DX331" s="77"/>
      <c r="DY331" s="77"/>
      <c r="DZ331" s="77"/>
      <c r="EA331" s="77"/>
      <c r="EB331" s="77"/>
      <c r="EC331" s="77"/>
      <c r="ED331" s="77"/>
      <c r="EE331" s="77"/>
      <c r="EF331" s="77"/>
      <c r="EG331" s="77"/>
      <c r="EH331" s="77"/>
      <c r="EI331" s="77"/>
      <c r="EJ331" s="77"/>
      <c r="EK331" s="77"/>
      <c r="EL331" s="77"/>
      <c r="EM331" s="77"/>
      <c r="EN331" s="77"/>
      <c r="EO331" s="77"/>
      <c r="EP331" s="77"/>
      <c r="EQ331" s="77"/>
      <c r="ER331" s="77"/>
      <c r="ES331" s="77"/>
      <c r="ET331" s="77"/>
      <c r="EU331" s="77"/>
      <c r="EV331" s="77"/>
      <c r="EW331" s="77"/>
      <c r="EX331" s="77"/>
      <c r="EY331" s="77"/>
      <c r="EZ331" s="77"/>
      <c r="FA331" s="77"/>
      <c r="FB331" s="77"/>
      <c r="FC331" s="77"/>
      <c r="FD331" s="77"/>
      <c r="FE331" s="77"/>
      <c r="FF331" s="77"/>
      <c r="FG331" s="77"/>
      <c r="FH331" s="77"/>
      <c r="FI331" s="77"/>
      <c r="FJ331" s="77"/>
      <c r="FK331" s="77"/>
    </row>
    <row r="332" spans="1:167" s="78" customFormat="1" x14ac:dyDescent="0.2">
      <c r="A332" s="97" t="s">
        <v>2104</v>
      </c>
      <c r="B332" s="97" t="s">
        <v>752</v>
      </c>
      <c r="C332" s="98" t="s">
        <v>1355</v>
      </c>
      <c r="D332" s="99" t="s">
        <v>17</v>
      </c>
      <c r="E332" s="99">
        <v>60</v>
      </c>
      <c r="F332" s="99">
        <v>0.3</v>
      </c>
      <c r="G332" s="100"/>
      <c r="H332" s="101"/>
      <c r="I332" s="123">
        <v>6.4219999999999997</v>
      </c>
      <c r="J332" s="102">
        <f t="shared" si="15"/>
        <v>385.32</v>
      </c>
      <c r="K332" s="101">
        <f>BDI!$G$17</f>
        <v>0.11260000000000001</v>
      </c>
      <c r="L332" s="101"/>
      <c r="M332" s="101"/>
      <c r="N332" s="104">
        <f t="shared" si="16"/>
        <v>7.15</v>
      </c>
      <c r="O332" s="103">
        <f t="shared" si="17"/>
        <v>128.69999999999999</v>
      </c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  <c r="BA332" s="77"/>
      <c r="BB332" s="77"/>
      <c r="BC332" s="77"/>
      <c r="BD332" s="77"/>
      <c r="BE332" s="77"/>
      <c r="BF332" s="77"/>
      <c r="BG332" s="77"/>
      <c r="BH332" s="77"/>
      <c r="BI332" s="77"/>
      <c r="BJ332" s="77"/>
      <c r="BK332" s="77"/>
      <c r="BL332" s="77"/>
      <c r="BM332" s="77"/>
      <c r="BN332" s="77"/>
      <c r="BO332" s="77"/>
      <c r="BP332" s="77"/>
      <c r="BQ332" s="77"/>
      <c r="BR332" s="77"/>
      <c r="BS332" s="77"/>
      <c r="BT332" s="77"/>
      <c r="BU332" s="77"/>
      <c r="BV332" s="77"/>
      <c r="BW332" s="77"/>
      <c r="BX332" s="77"/>
      <c r="BY332" s="77"/>
      <c r="BZ332" s="77"/>
      <c r="CA332" s="77"/>
      <c r="CB332" s="77"/>
      <c r="CC332" s="77"/>
      <c r="CD332" s="77"/>
      <c r="CE332" s="77"/>
      <c r="CF332" s="77"/>
      <c r="CG332" s="77"/>
      <c r="CH332" s="77"/>
      <c r="CI332" s="77"/>
      <c r="CJ332" s="77"/>
      <c r="CK332" s="77"/>
      <c r="CL332" s="77"/>
      <c r="CM332" s="77"/>
      <c r="CN332" s="77"/>
      <c r="CO332" s="77"/>
      <c r="CP332" s="77"/>
      <c r="CQ332" s="77"/>
      <c r="CR332" s="77"/>
      <c r="CS332" s="77"/>
      <c r="CT332" s="77"/>
      <c r="CU332" s="77"/>
      <c r="CV332" s="77"/>
      <c r="CW332" s="77"/>
      <c r="CX332" s="77"/>
      <c r="CY332" s="77"/>
      <c r="CZ332" s="77"/>
      <c r="DA332" s="77"/>
      <c r="DB332" s="77"/>
      <c r="DC332" s="77"/>
      <c r="DD332" s="77"/>
      <c r="DE332" s="77"/>
      <c r="DF332" s="77"/>
      <c r="DG332" s="77"/>
      <c r="DH332" s="77"/>
      <c r="DI332" s="77"/>
      <c r="DJ332" s="77"/>
      <c r="DK332" s="77"/>
      <c r="DL332" s="77"/>
      <c r="DM332" s="77"/>
      <c r="DN332" s="77"/>
      <c r="DO332" s="77"/>
      <c r="DP332" s="77"/>
      <c r="DQ332" s="77"/>
      <c r="DR332" s="77"/>
      <c r="DS332" s="77"/>
      <c r="DT332" s="77"/>
      <c r="DU332" s="77"/>
      <c r="DV332" s="77"/>
      <c r="DW332" s="77"/>
      <c r="DX332" s="77"/>
      <c r="DY332" s="77"/>
      <c r="DZ332" s="77"/>
      <c r="EA332" s="77"/>
      <c r="EB332" s="77"/>
      <c r="EC332" s="77"/>
      <c r="ED332" s="77"/>
      <c r="EE332" s="77"/>
      <c r="EF332" s="77"/>
      <c r="EG332" s="77"/>
      <c r="EH332" s="77"/>
      <c r="EI332" s="77"/>
      <c r="EJ332" s="77"/>
      <c r="EK332" s="77"/>
      <c r="EL332" s="77"/>
      <c r="EM332" s="77"/>
      <c r="EN332" s="77"/>
      <c r="EO332" s="77"/>
      <c r="EP332" s="77"/>
      <c r="EQ332" s="77"/>
      <c r="ER332" s="77"/>
      <c r="ES332" s="77"/>
      <c r="ET332" s="77"/>
      <c r="EU332" s="77"/>
      <c r="EV332" s="77"/>
      <c r="EW332" s="77"/>
      <c r="EX332" s="77"/>
      <c r="EY332" s="77"/>
      <c r="EZ332" s="77"/>
      <c r="FA332" s="77"/>
      <c r="FB332" s="77"/>
      <c r="FC332" s="77"/>
      <c r="FD332" s="77"/>
      <c r="FE332" s="77"/>
      <c r="FF332" s="77"/>
      <c r="FG332" s="77"/>
      <c r="FH332" s="77"/>
      <c r="FI332" s="77"/>
      <c r="FJ332" s="77"/>
      <c r="FK332" s="77"/>
    </row>
    <row r="333" spans="1:167" s="78" customFormat="1" x14ac:dyDescent="0.2">
      <c r="A333" s="97" t="s">
        <v>2105</v>
      </c>
      <c r="B333" s="97" t="s">
        <v>753</v>
      </c>
      <c r="C333" s="98" t="s">
        <v>1356</v>
      </c>
      <c r="D333" s="99" t="s">
        <v>17</v>
      </c>
      <c r="E333" s="99">
        <v>30</v>
      </c>
      <c r="F333" s="99">
        <v>0.3</v>
      </c>
      <c r="G333" s="100"/>
      <c r="H333" s="101"/>
      <c r="I333" s="123">
        <v>5.7285000000000004</v>
      </c>
      <c r="J333" s="102">
        <f t="shared" si="15"/>
        <v>171.86</v>
      </c>
      <c r="K333" s="101">
        <f>BDI!$G$17</f>
        <v>0.11260000000000001</v>
      </c>
      <c r="L333" s="101"/>
      <c r="M333" s="101"/>
      <c r="N333" s="104">
        <f t="shared" si="16"/>
        <v>6.37</v>
      </c>
      <c r="O333" s="103">
        <f t="shared" si="17"/>
        <v>57.33</v>
      </c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7"/>
      <c r="BA333" s="77"/>
      <c r="BB333" s="77"/>
      <c r="BC333" s="77"/>
      <c r="BD333" s="77"/>
      <c r="BE333" s="77"/>
      <c r="BF333" s="77"/>
      <c r="BG333" s="77"/>
      <c r="BH333" s="77"/>
      <c r="BI333" s="77"/>
      <c r="BJ333" s="77"/>
      <c r="BK333" s="77"/>
      <c r="BL333" s="77"/>
      <c r="BM333" s="77"/>
      <c r="BN333" s="77"/>
      <c r="BO333" s="77"/>
      <c r="BP333" s="77"/>
      <c r="BQ333" s="77"/>
      <c r="BR333" s="77"/>
      <c r="BS333" s="77"/>
      <c r="BT333" s="77"/>
      <c r="BU333" s="77"/>
      <c r="BV333" s="77"/>
      <c r="BW333" s="77"/>
      <c r="BX333" s="77"/>
      <c r="BY333" s="77"/>
      <c r="BZ333" s="77"/>
      <c r="CA333" s="77"/>
      <c r="CB333" s="77"/>
      <c r="CC333" s="77"/>
      <c r="CD333" s="77"/>
      <c r="CE333" s="77"/>
      <c r="CF333" s="77"/>
      <c r="CG333" s="77"/>
      <c r="CH333" s="77"/>
      <c r="CI333" s="77"/>
      <c r="CJ333" s="77"/>
      <c r="CK333" s="77"/>
      <c r="CL333" s="77"/>
      <c r="CM333" s="77"/>
      <c r="CN333" s="77"/>
      <c r="CO333" s="77"/>
      <c r="CP333" s="77"/>
      <c r="CQ333" s="77"/>
      <c r="CR333" s="77"/>
      <c r="CS333" s="77"/>
      <c r="CT333" s="77"/>
      <c r="CU333" s="77"/>
      <c r="CV333" s="77"/>
      <c r="CW333" s="77"/>
      <c r="CX333" s="77"/>
      <c r="CY333" s="77"/>
      <c r="CZ333" s="77"/>
      <c r="DA333" s="77"/>
      <c r="DB333" s="77"/>
      <c r="DC333" s="77"/>
      <c r="DD333" s="77"/>
      <c r="DE333" s="77"/>
      <c r="DF333" s="77"/>
      <c r="DG333" s="77"/>
      <c r="DH333" s="77"/>
      <c r="DI333" s="77"/>
      <c r="DJ333" s="77"/>
      <c r="DK333" s="77"/>
      <c r="DL333" s="77"/>
      <c r="DM333" s="77"/>
      <c r="DN333" s="77"/>
      <c r="DO333" s="77"/>
      <c r="DP333" s="77"/>
      <c r="DQ333" s="77"/>
      <c r="DR333" s="77"/>
      <c r="DS333" s="77"/>
      <c r="DT333" s="77"/>
      <c r="DU333" s="77"/>
      <c r="DV333" s="77"/>
      <c r="DW333" s="77"/>
      <c r="DX333" s="77"/>
      <c r="DY333" s="77"/>
      <c r="DZ333" s="77"/>
      <c r="EA333" s="77"/>
      <c r="EB333" s="77"/>
      <c r="EC333" s="77"/>
      <c r="ED333" s="77"/>
      <c r="EE333" s="77"/>
      <c r="EF333" s="77"/>
      <c r="EG333" s="77"/>
      <c r="EH333" s="77"/>
      <c r="EI333" s="77"/>
      <c r="EJ333" s="77"/>
      <c r="EK333" s="77"/>
      <c r="EL333" s="77"/>
      <c r="EM333" s="77"/>
      <c r="EN333" s="77"/>
      <c r="EO333" s="77"/>
      <c r="EP333" s="77"/>
      <c r="EQ333" s="77"/>
      <c r="ER333" s="77"/>
      <c r="ES333" s="77"/>
      <c r="ET333" s="77"/>
      <c r="EU333" s="77"/>
      <c r="EV333" s="77"/>
      <c r="EW333" s="77"/>
      <c r="EX333" s="77"/>
      <c r="EY333" s="77"/>
      <c r="EZ333" s="77"/>
      <c r="FA333" s="77"/>
      <c r="FB333" s="77"/>
      <c r="FC333" s="77"/>
      <c r="FD333" s="77"/>
      <c r="FE333" s="77"/>
      <c r="FF333" s="77"/>
      <c r="FG333" s="77"/>
      <c r="FH333" s="77"/>
      <c r="FI333" s="77"/>
      <c r="FJ333" s="77"/>
      <c r="FK333" s="77"/>
    </row>
    <row r="334" spans="1:167" s="78" customFormat="1" x14ac:dyDescent="0.2">
      <c r="A334" s="97" t="s">
        <v>2106</v>
      </c>
      <c r="B334" s="97" t="s">
        <v>754</v>
      </c>
      <c r="C334" s="98" t="s">
        <v>1357</v>
      </c>
      <c r="D334" s="99" t="s">
        <v>17</v>
      </c>
      <c r="E334" s="99">
        <v>30</v>
      </c>
      <c r="F334" s="99">
        <v>0.3</v>
      </c>
      <c r="G334" s="100"/>
      <c r="H334" s="101"/>
      <c r="I334" s="123">
        <v>9.9939999999999998</v>
      </c>
      <c r="J334" s="102">
        <f t="shared" si="15"/>
        <v>299.82</v>
      </c>
      <c r="K334" s="101">
        <f>BDI!$G$17</f>
        <v>0.11260000000000001</v>
      </c>
      <c r="L334" s="101"/>
      <c r="M334" s="101"/>
      <c r="N334" s="104">
        <f t="shared" si="16"/>
        <v>11.12</v>
      </c>
      <c r="O334" s="103">
        <f t="shared" si="17"/>
        <v>100.08</v>
      </c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7"/>
      <c r="BA334" s="77"/>
      <c r="BB334" s="77"/>
      <c r="BC334" s="77"/>
      <c r="BD334" s="77"/>
      <c r="BE334" s="77"/>
      <c r="BF334" s="77"/>
      <c r="BG334" s="77"/>
      <c r="BH334" s="77"/>
      <c r="BI334" s="77"/>
      <c r="BJ334" s="77"/>
      <c r="BK334" s="77"/>
      <c r="BL334" s="77"/>
      <c r="BM334" s="77"/>
      <c r="BN334" s="77"/>
      <c r="BO334" s="77"/>
      <c r="BP334" s="77"/>
      <c r="BQ334" s="77"/>
      <c r="BR334" s="77"/>
      <c r="BS334" s="77"/>
      <c r="BT334" s="77"/>
      <c r="BU334" s="77"/>
      <c r="BV334" s="77"/>
      <c r="BW334" s="77"/>
      <c r="BX334" s="77"/>
      <c r="BY334" s="77"/>
      <c r="BZ334" s="77"/>
      <c r="CA334" s="77"/>
      <c r="CB334" s="77"/>
      <c r="CC334" s="77"/>
      <c r="CD334" s="77"/>
      <c r="CE334" s="77"/>
      <c r="CF334" s="77"/>
      <c r="CG334" s="77"/>
      <c r="CH334" s="77"/>
      <c r="CI334" s="77"/>
      <c r="CJ334" s="77"/>
      <c r="CK334" s="77"/>
      <c r="CL334" s="77"/>
      <c r="CM334" s="77"/>
      <c r="CN334" s="77"/>
      <c r="CO334" s="77"/>
      <c r="CP334" s="77"/>
      <c r="CQ334" s="77"/>
      <c r="CR334" s="77"/>
      <c r="CS334" s="77"/>
      <c r="CT334" s="77"/>
      <c r="CU334" s="77"/>
      <c r="CV334" s="77"/>
      <c r="CW334" s="77"/>
      <c r="CX334" s="77"/>
      <c r="CY334" s="77"/>
      <c r="CZ334" s="77"/>
      <c r="DA334" s="77"/>
      <c r="DB334" s="77"/>
      <c r="DC334" s="77"/>
      <c r="DD334" s="77"/>
      <c r="DE334" s="77"/>
      <c r="DF334" s="77"/>
      <c r="DG334" s="77"/>
      <c r="DH334" s="77"/>
      <c r="DI334" s="77"/>
      <c r="DJ334" s="77"/>
      <c r="DK334" s="77"/>
      <c r="DL334" s="77"/>
      <c r="DM334" s="77"/>
      <c r="DN334" s="77"/>
      <c r="DO334" s="77"/>
      <c r="DP334" s="77"/>
      <c r="DQ334" s="77"/>
      <c r="DR334" s="77"/>
      <c r="DS334" s="77"/>
      <c r="DT334" s="77"/>
      <c r="DU334" s="77"/>
      <c r="DV334" s="77"/>
      <c r="DW334" s="77"/>
      <c r="DX334" s="77"/>
      <c r="DY334" s="77"/>
      <c r="DZ334" s="77"/>
      <c r="EA334" s="77"/>
      <c r="EB334" s="77"/>
      <c r="EC334" s="77"/>
      <c r="ED334" s="77"/>
      <c r="EE334" s="77"/>
      <c r="EF334" s="77"/>
      <c r="EG334" s="77"/>
      <c r="EH334" s="77"/>
      <c r="EI334" s="77"/>
      <c r="EJ334" s="77"/>
      <c r="EK334" s="77"/>
      <c r="EL334" s="77"/>
      <c r="EM334" s="77"/>
      <c r="EN334" s="77"/>
      <c r="EO334" s="77"/>
      <c r="EP334" s="77"/>
      <c r="EQ334" s="77"/>
      <c r="ER334" s="77"/>
      <c r="ES334" s="77"/>
      <c r="ET334" s="77"/>
      <c r="EU334" s="77"/>
      <c r="EV334" s="77"/>
      <c r="EW334" s="77"/>
      <c r="EX334" s="77"/>
      <c r="EY334" s="77"/>
      <c r="EZ334" s="77"/>
      <c r="FA334" s="77"/>
      <c r="FB334" s="77"/>
      <c r="FC334" s="77"/>
      <c r="FD334" s="77"/>
      <c r="FE334" s="77"/>
      <c r="FF334" s="77"/>
      <c r="FG334" s="77"/>
      <c r="FH334" s="77"/>
      <c r="FI334" s="77"/>
      <c r="FJ334" s="77"/>
      <c r="FK334" s="77"/>
    </row>
    <row r="335" spans="1:167" s="78" customFormat="1" x14ac:dyDescent="0.2">
      <c r="A335" s="97" t="s">
        <v>2107</v>
      </c>
      <c r="B335" s="97" t="s">
        <v>755</v>
      </c>
      <c r="C335" s="98" t="s">
        <v>1358</v>
      </c>
      <c r="D335" s="99" t="s">
        <v>17</v>
      </c>
      <c r="E335" s="99">
        <v>30</v>
      </c>
      <c r="F335" s="99">
        <v>0.3</v>
      </c>
      <c r="G335" s="100"/>
      <c r="H335" s="101"/>
      <c r="I335" s="123">
        <v>4.3699999999999992</v>
      </c>
      <c r="J335" s="102">
        <f t="shared" si="15"/>
        <v>131.1</v>
      </c>
      <c r="K335" s="101">
        <f>BDI!$G$17</f>
        <v>0.11260000000000001</v>
      </c>
      <c r="L335" s="101"/>
      <c r="M335" s="101"/>
      <c r="N335" s="104">
        <f t="shared" si="16"/>
        <v>4.8600000000000003</v>
      </c>
      <c r="O335" s="103">
        <f t="shared" si="17"/>
        <v>43.74</v>
      </c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7"/>
      <c r="BA335" s="77"/>
      <c r="BB335" s="77"/>
      <c r="BC335" s="77"/>
      <c r="BD335" s="77"/>
      <c r="BE335" s="77"/>
      <c r="BF335" s="77"/>
      <c r="BG335" s="77"/>
      <c r="BH335" s="77"/>
      <c r="BI335" s="77"/>
      <c r="BJ335" s="77"/>
      <c r="BK335" s="77"/>
      <c r="BL335" s="77"/>
      <c r="BM335" s="77"/>
      <c r="BN335" s="77"/>
      <c r="BO335" s="77"/>
      <c r="BP335" s="77"/>
      <c r="BQ335" s="77"/>
      <c r="BR335" s="77"/>
      <c r="BS335" s="77"/>
      <c r="BT335" s="77"/>
      <c r="BU335" s="77"/>
      <c r="BV335" s="77"/>
      <c r="BW335" s="77"/>
      <c r="BX335" s="77"/>
      <c r="BY335" s="77"/>
      <c r="BZ335" s="77"/>
      <c r="CA335" s="77"/>
      <c r="CB335" s="77"/>
      <c r="CC335" s="77"/>
      <c r="CD335" s="77"/>
      <c r="CE335" s="77"/>
      <c r="CF335" s="77"/>
      <c r="CG335" s="77"/>
      <c r="CH335" s="77"/>
      <c r="CI335" s="77"/>
      <c r="CJ335" s="77"/>
      <c r="CK335" s="77"/>
      <c r="CL335" s="77"/>
      <c r="CM335" s="77"/>
      <c r="CN335" s="77"/>
      <c r="CO335" s="77"/>
      <c r="CP335" s="77"/>
      <c r="CQ335" s="77"/>
      <c r="CR335" s="77"/>
      <c r="CS335" s="77"/>
      <c r="CT335" s="77"/>
      <c r="CU335" s="77"/>
      <c r="CV335" s="77"/>
      <c r="CW335" s="77"/>
      <c r="CX335" s="77"/>
      <c r="CY335" s="77"/>
      <c r="CZ335" s="77"/>
      <c r="DA335" s="77"/>
      <c r="DB335" s="77"/>
      <c r="DC335" s="77"/>
      <c r="DD335" s="77"/>
      <c r="DE335" s="77"/>
      <c r="DF335" s="77"/>
      <c r="DG335" s="77"/>
      <c r="DH335" s="77"/>
      <c r="DI335" s="77"/>
      <c r="DJ335" s="77"/>
      <c r="DK335" s="77"/>
      <c r="DL335" s="77"/>
      <c r="DM335" s="77"/>
      <c r="DN335" s="77"/>
      <c r="DO335" s="77"/>
      <c r="DP335" s="77"/>
      <c r="DQ335" s="77"/>
      <c r="DR335" s="77"/>
      <c r="DS335" s="77"/>
      <c r="DT335" s="77"/>
      <c r="DU335" s="77"/>
      <c r="DV335" s="77"/>
      <c r="DW335" s="77"/>
      <c r="DX335" s="77"/>
      <c r="DY335" s="77"/>
      <c r="DZ335" s="77"/>
      <c r="EA335" s="77"/>
      <c r="EB335" s="77"/>
      <c r="EC335" s="77"/>
      <c r="ED335" s="77"/>
      <c r="EE335" s="77"/>
      <c r="EF335" s="77"/>
      <c r="EG335" s="77"/>
      <c r="EH335" s="77"/>
      <c r="EI335" s="77"/>
      <c r="EJ335" s="77"/>
      <c r="EK335" s="77"/>
      <c r="EL335" s="77"/>
      <c r="EM335" s="77"/>
      <c r="EN335" s="77"/>
      <c r="EO335" s="77"/>
      <c r="EP335" s="77"/>
      <c r="EQ335" s="77"/>
      <c r="ER335" s="77"/>
      <c r="ES335" s="77"/>
      <c r="ET335" s="77"/>
      <c r="EU335" s="77"/>
      <c r="EV335" s="77"/>
      <c r="EW335" s="77"/>
      <c r="EX335" s="77"/>
      <c r="EY335" s="77"/>
      <c r="EZ335" s="77"/>
      <c r="FA335" s="77"/>
      <c r="FB335" s="77"/>
      <c r="FC335" s="77"/>
      <c r="FD335" s="77"/>
      <c r="FE335" s="77"/>
      <c r="FF335" s="77"/>
      <c r="FG335" s="77"/>
      <c r="FH335" s="77"/>
      <c r="FI335" s="77"/>
      <c r="FJ335" s="77"/>
      <c r="FK335" s="77"/>
    </row>
    <row r="336" spans="1:167" s="78" customFormat="1" x14ac:dyDescent="0.2">
      <c r="A336" s="97" t="s">
        <v>2108</v>
      </c>
      <c r="B336" s="97" t="s">
        <v>756</v>
      </c>
      <c r="C336" s="98" t="s">
        <v>1359</v>
      </c>
      <c r="D336" s="99" t="s">
        <v>17</v>
      </c>
      <c r="E336" s="99">
        <v>10</v>
      </c>
      <c r="F336" s="99">
        <v>0.3</v>
      </c>
      <c r="G336" s="100"/>
      <c r="H336" s="101"/>
      <c r="I336" s="123">
        <v>7.2</v>
      </c>
      <c r="J336" s="102">
        <f t="shared" si="15"/>
        <v>72</v>
      </c>
      <c r="K336" s="101">
        <f>BDI!$G$17</f>
        <v>0.11260000000000001</v>
      </c>
      <c r="L336" s="101"/>
      <c r="M336" s="101"/>
      <c r="N336" s="104">
        <f t="shared" si="16"/>
        <v>8.01</v>
      </c>
      <c r="O336" s="103">
        <f t="shared" si="17"/>
        <v>24.03</v>
      </c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7"/>
      <c r="BA336" s="77"/>
      <c r="BB336" s="77"/>
      <c r="BC336" s="77"/>
      <c r="BD336" s="77"/>
      <c r="BE336" s="77"/>
      <c r="BF336" s="77"/>
      <c r="BG336" s="77"/>
      <c r="BH336" s="77"/>
      <c r="BI336" s="77"/>
      <c r="BJ336" s="77"/>
      <c r="BK336" s="77"/>
      <c r="BL336" s="77"/>
      <c r="BM336" s="77"/>
      <c r="BN336" s="77"/>
      <c r="BO336" s="77"/>
      <c r="BP336" s="77"/>
      <c r="BQ336" s="77"/>
      <c r="BR336" s="77"/>
      <c r="BS336" s="77"/>
      <c r="BT336" s="77"/>
      <c r="BU336" s="77"/>
      <c r="BV336" s="77"/>
      <c r="BW336" s="77"/>
      <c r="BX336" s="77"/>
      <c r="BY336" s="77"/>
      <c r="BZ336" s="77"/>
      <c r="CA336" s="77"/>
      <c r="CB336" s="77"/>
      <c r="CC336" s="77"/>
      <c r="CD336" s="77"/>
      <c r="CE336" s="77"/>
      <c r="CF336" s="77"/>
      <c r="CG336" s="77"/>
      <c r="CH336" s="77"/>
      <c r="CI336" s="77"/>
      <c r="CJ336" s="77"/>
      <c r="CK336" s="77"/>
      <c r="CL336" s="77"/>
      <c r="CM336" s="77"/>
      <c r="CN336" s="77"/>
      <c r="CO336" s="77"/>
      <c r="CP336" s="77"/>
      <c r="CQ336" s="77"/>
      <c r="CR336" s="77"/>
      <c r="CS336" s="77"/>
      <c r="CT336" s="77"/>
      <c r="CU336" s="77"/>
      <c r="CV336" s="77"/>
      <c r="CW336" s="77"/>
      <c r="CX336" s="77"/>
      <c r="CY336" s="77"/>
      <c r="CZ336" s="77"/>
      <c r="DA336" s="77"/>
      <c r="DB336" s="77"/>
      <c r="DC336" s="77"/>
      <c r="DD336" s="77"/>
      <c r="DE336" s="77"/>
      <c r="DF336" s="77"/>
      <c r="DG336" s="77"/>
      <c r="DH336" s="77"/>
      <c r="DI336" s="77"/>
      <c r="DJ336" s="77"/>
      <c r="DK336" s="77"/>
      <c r="DL336" s="77"/>
      <c r="DM336" s="77"/>
      <c r="DN336" s="77"/>
      <c r="DO336" s="77"/>
      <c r="DP336" s="77"/>
      <c r="DQ336" s="77"/>
      <c r="DR336" s="77"/>
      <c r="DS336" s="77"/>
      <c r="DT336" s="77"/>
      <c r="DU336" s="77"/>
      <c r="DV336" s="77"/>
      <c r="DW336" s="77"/>
      <c r="DX336" s="77"/>
      <c r="DY336" s="77"/>
      <c r="DZ336" s="77"/>
      <c r="EA336" s="77"/>
      <c r="EB336" s="77"/>
      <c r="EC336" s="77"/>
      <c r="ED336" s="77"/>
      <c r="EE336" s="77"/>
      <c r="EF336" s="77"/>
      <c r="EG336" s="77"/>
      <c r="EH336" s="77"/>
      <c r="EI336" s="77"/>
      <c r="EJ336" s="77"/>
      <c r="EK336" s="77"/>
      <c r="EL336" s="77"/>
      <c r="EM336" s="77"/>
      <c r="EN336" s="77"/>
      <c r="EO336" s="77"/>
      <c r="EP336" s="77"/>
      <c r="EQ336" s="77"/>
      <c r="ER336" s="77"/>
      <c r="ES336" s="77"/>
      <c r="ET336" s="77"/>
      <c r="EU336" s="77"/>
      <c r="EV336" s="77"/>
      <c r="EW336" s="77"/>
      <c r="EX336" s="77"/>
      <c r="EY336" s="77"/>
      <c r="EZ336" s="77"/>
      <c r="FA336" s="77"/>
      <c r="FB336" s="77"/>
      <c r="FC336" s="77"/>
      <c r="FD336" s="77"/>
      <c r="FE336" s="77"/>
      <c r="FF336" s="77"/>
      <c r="FG336" s="77"/>
      <c r="FH336" s="77"/>
      <c r="FI336" s="77"/>
      <c r="FJ336" s="77"/>
      <c r="FK336" s="77"/>
    </row>
    <row r="337" spans="1:167" s="78" customFormat="1" x14ac:dyDescent="0.2">
      <c r="A337" s="97" t="s">
        <v>2109</v>
      </c>
      <c r="B337" s="97" t="s">
        <v>757</v>
      </c>
      <c r="C337" s="98" t="s">
        <v>1360</v>
      </c>
      <c r="D337" s="99" t="s">
        <v>8</v>
      </c>
      <c r="E337" s="99">
        <v>540</v>
      </c>
      <c r="F337" s="99">
        <v>0.3</v>
      </c>
      <c r="G337" s="100"/>
      <c r="H337" s="101"/>
      <c r="I337" s="123">
        <v>51.337999999999994</v>
      </c>
      <c r="J337" s="102">
        <f t="shared" si="15"/>
        <v>27722.52</v>
      </c>
      <c r="K337" s="101">
        <f>BDI!$G$17</f>
        <v>0.11260000000000001</v>
      </c>
      <c r="L337" s="101"/>
      <c r="M337" s="101"/>
      <c r="N337" s="104">
        <f t="shared" si="16"/>
        <v>57.12</v>
      </c>
      <c r="O337" s="103">
        <f t="shared" si="17"/>
        <v>9253.44</v>
      </c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  <c r="AY337" s="77"/>
      <c r="AZ337" s="77"/>
      <c r="BA337" s="77"/>
      <c r="BB337" s="77"/>
      <c r="BC337" s="77"/>
      <c r="BD337" s="77"/>
      <c r="BE337" s="77"/>
      <c r="BF337" s="77"/>
      <c r="BG337" s="77"/>
      <c r="BH337" s="77"/>
      <c r="BI337" s="77"/>
      <c r="BJ337" s="77"/>
      <c r="BK337" s="77"/>
      <c r="BL337" s="77"/>
      <c r="BM337" s="77"/>
      <c r="BN337" s="77"/>
      <c r="BO337" s="77"/>
      <c r="BP337" s="77"/>
      <c r="BQ337" s="77"/>
      <c r="BR337" s="77"/>
      <c r="BS337" s="77"/>
      <c r="BT337" s="77"/>
      <c r="BU337" s="77"/>
      <c r="BV337" s="77"/>
      <c r="BW337" s="77"/>
      <c r="BX337" s="77"/>
      <c r="BY337" s="77"/>
      <c r="BZ337" s="77"/>
      <c r="CA337" s="77"/>
      <c r="CB337" s="77"/>
      <c r="CC337" s="77"/>
      <c r="CD337" s="77"/>
      <c r="CE337" s="77"/>
      <c r="CF337" s="77"/>
      <c r="CG337" s="77"/>
      <c r="CH337" s="77"/>
      <c r="CI337" s="77"/>
      <c r="CJ337" s="77"/>
      <c r="CK337" s="77"/>
      <c r="CL337" s="77"/>
      <c r="CM337" s="77"/>
      <c r="CN337" s="77"/>
      <c r="CO337" s="77"/>
      <c r="CP337" s="77"/>
      <c r="CQ337" s="77"/>
      <c r="CR337" s="77"/>
      <c r="CS337" s="77"/>
      <c r="CT337" s="77"/>
      <c r="CU337" s="77"/>
      <c r="CV337" s="77"/>
      <c r="CW337" s="77"/>
      <c r="CX337" s="77"/>
      <c r="CY337" s="77"/>
      <c r="CZ337" s="77"/>
      <c r="DA337" s="77"/>
      <c r="DB337" s="77"/>
      <c r="DC337" s="77"/>
      <c r="DD337" s="77"/>
      <c r="DE337" s="77"/>
      <c r="DF337" s="77"/>
      <c r="DG337" s="77"/>
      <c r="DH337" s="77"/>
      <c r="DI337" s="77"/>
      <c r="DJ337" s="77"/>
      <c r="DK337" s="77"/>
      <c r="DL337" s="77"/>
      <c r="DM337" s="77"/>
      <c r="DN337" s="77"/>
      <c r="DO337" s="77"/>
      <c r="DP337" s="77"/>
      <c r="DQ337" s="77"/>
      <c r="DR337" s="77"/>
      <c r="DS337" s="77"/>
      <c r="DT337" s="77"/>
      <c r="DU337" s="77"/>
      <c r="DV337" s="77"/>
      <c r="DW337" s="77"/>
      <c r="DX337" s="77"/>
      <c r="DY337" s="77"/>
      <c r="DZ337" s="77"/>
      <c r="EA337" s="77"/>
      <c r="EB337" s="77"/>
      <c r="EC337" s="77"/>
      <c r="ED337" s="77"/>
      <c r="EE337" s="77"/>
      <c r="EF337" s="77"/>
      <c r="EG337" s="77"/>
      <c r="EH337" s="77"/>
      <c r="EI337" s="77"/>
      <c r="EJ337" s="77"/>
      <c r="EK337" s="77"/>
      <c r="EL337" s="77"/>
      <c r="EM337" s="77"/>
      <c r="EN337" s="77"/>
      <c r="EO337" s="77"/>
      <c r="EP337" s="77"/>
      <c r="EQ337" s="77"/>
      <c r="ER337" s="77"/>
      <c r="ES337" s="77"/>
      <c r="ET337" s="77"/>
      <c r="EU337" s="77"/>
      <c r="EV337" s="77"/>
      <c r="EW337" s="77"/>
      <c r="EX337" s="77"/>
      <c r="EY337" s="77"/>
      <c r="EZ337" s="77"/>
      <c r="FA337" s="77"/>
      <c r="FB337" s="77"/>
      <c r="FC337" s="77"/>
      <c r="FD337" s="77"/>
      <c r="FE337" s="77"/>
      <c r="FF337" s="77"/>
      <c r="FG337" s="77"/>
      <c r="FH337" s="77"/>
      <c r="FI337" s="77"/>
      <c r="FJ337" s="77"/>
      <c r="FK337" s="77"/>
    </row>
    <row r="338" spans="1:167" s="78" customFormat="1" x14ac:dyDescent="0.2">
      <c r="A338" s="97" t="s">
        <v>2110</v>
      </c>
      <c r="B338" s="97" t="s">
        <v>758</v>
      </c>
      <c r="C338" s="98" t="s">
        <v>1361</v>
      </c>
      <c r="D338" s="99" t="s">
        <v>17</v>
      </c>
      <c r="E338" s="99">
        <v>1080</v>
      </c>
      <c r="F338" s="99">
        <v>0.3</v>
      </c>
      <c r="G338" s="100"/>
      <c r="H338" s="101"/>
      <c r="I338" s="123">
        <v>12.292999999999999</v>
      </c>
      <c r="J338" s="102">
        <f t="shared" si="15"/>
        <v>13276.44</v>
      </c>
      <c r="K338" s="101">
        <f>BDI!$G$17</f>
        <v>0.11260000000000001</v>
      </c>
      <c r="L338" s="101"/>
      <c r="M338" s="101"/>
      <c r="N338" s="104">
        <f t="shared" si="16"/>
        <v>13.68</v>
      </c>
      <c r="O338" s="103">
        <f t="shared" si="17"/>
        <v>4432.32</v>
      </c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7"/>
      <c r="BA338" s="77"/>
      <c r="BB338" s="77"/>
      <c r="BC338" s="77"/>
      <c r="BD338" s="77"/>
      <c r="BE338" s="77"/>
      <c r="BF338" s="77"/>
      <c r="BG338" s="77"/>
      <c r="BH338" s="77"/>
      <c r="BI338" s="77"/>
      <c r="BJ338" s="77"/>
      <c r="BK338" s="77"/>
      <c r="BL338" s="77"/>
      <c r="BM338" s="77"/>
      <c r="BN338" s="77"/>
      <c r="BO338" s="77"/>
      <c r="BP338" s="77"/>
      <c r="BQ338" s="77"/>
      <c r="BR338" s="77"/>
      <c r="BS338" s="77"/>
      <c r="BT338" s="77"/>
      <c r="BU338" s="77"/>
      <c r="BV338" s="77"/>
      <c r="BW338" s="77"/>
      <c r="BX338" s="77"/>
      <c r="BY338" s="77"/>
      <c r="BZ338" s="77"/>
      <c r="CA338" s="77"/>
      <c r="CB338" s="77"/>
      <c r="CC338" s="77"/>
      <c r="CD338" s="77"/>
      <c r="CE338" s="77"/>
      <c r="CF338" s="77"/>
      <c r="CG338" s="77"/>
      <c r="CH338" s="77"/>
      <c r="CI338" s="77"/>
      <c r="CJ338" s="77"/>
      <c r="CK338" s="77"/>
      <c r="CL338" s="77"/>
      <c r="CM338" s="77"/>
      <c r="CN338" s="77"/>
      <c r="CO338" s="77"/>
      <c r="CP338" s="77"/>
      <c r="CQ338" s="77"/>
      <c r="CR338" s="77"/>
      <c r="CS338" s="77"/>
      <c r="CT338" s="77"/>
      <c r="CU338" s="77"/>
      <c r="CV338" s="77"/>
      <c r="CW338" s="77"/>
      <c r="CX338" s="77"/>
      <c r="CY338" s="77"/>
      <c r="CZ338" s="77"/>
      <c r="DA338" s="77"/>
      <c r="DB338" s="77"/>
      <c r="DC338" s="77"/>
      <c r="DD338" s="77"/>
      <c r="DE338" s="77"/>
      <c r="DF338" s="77"/>
      <c r="DG338" s="77"/>
      <c r="DH338" s="77"/>
      <c r="DI338" s="77"/>
      <c r="DJ338" s="77"/>
      <c r="DK338" s="77"/>
      <c r="DL338" s="77"/>
      <c r="DM338" s="77"/>
      <c r="DN338" s="77"/>
      <c r="DO338" s="77"/>
      <c r="DP338" s="77"/>
      <c r="DQ338" s="77"/>
      <c r="DR338" s="77"/>
      <c r="DS338" s="77"/>
      <c r="DT338" s="77"/>
      <c r="DU338" s="77"/>
      <c r="DV338" s="77"/>
      <c r="DW338" s="77"/>
      <c r="DX338" s="77"/>
      <c r="DY338" s="77"/>
      <c r="DZ338" s="77"/>
      <c r="EA338" s="77"/>
      <c r="EB338" s="77"/>
      <c r="EC338" s="77"/>
      <c r="ED338" s="77"/>
      <c r="EE338" s="77"/>
      <c r="EF338" s="77"/>
      <c r="EG338" s="77"/>
      <c r="EH338" s="77"/>
      <c r="EI338" s="77"/>
      <c r="EJ338" s="77"/>
      <c r="EK338" s="77"/>
      <c r="EL338" s="77"/>
      <c r="EM338" s="77"/>
      <c r="EN338" s="77"/>
      <c r="EO338" s="77"/>
      <c r="EP338" s="77"/>
      <c r="EQ338" s="77"/>
      <c r="ER338" s="77"/>
      <c r="ES338" s="77"/>
      <c r="ET338" s="77"/>
      <c r="EU338" s="77"/>
      <c r="EV338" s="77"/>
      <c r="EW338" s="77"/>
      <c r="EX338" s="77"/>
      <c r="EY338" s="77"/>
      <c r="EZ338" s="77"/>
      <c r="FA338" s="77"/>
      <c r="FB338" s="77"/>
      <c r="FC338" s="77"/>
      <c r="FD338" s="77"/>
      <c r="FE338" s="77"/>
      <c r="FF338" s="77"/>
      <c r="FG338" s="77"/>
      <c r="FH338" s="77"/>
      <c r="FI338" s="77"/>
      <c r="FJ338" s="77"/>
      <c r="FK338" s="77"/>
    </row>
    <row r="339" spans="1:167" s="78" customFormat="1" x14ac:dyDescent="0.2">
      <c r="A339" s="97" t="s">
        <v>2111</v>
      </c>
      <c r="B339" s="97" t="s">
        <v>759</v>
      </c>
      <c r="C339" s="98" t="s">
        <v>1362</v>
      </c>
      <c r="D339" s="99" t="s">
        <v>17</v>
      </c>
      <c r="E339" s="99">
        <v>540</v>
      </c>
      <c r="F339" s="99">
        <v>0.3</v>
      </c>
      <c r="G339" s="100"/>
      <c r="H339" s="101"/>
      <c r="I339" s="123">
        <v>34.104999999999997</v>
      </c>
      <c r="J339" s="102">
        <f t="shared" si="15"/>
        <v>18416.7</v>
      </c>
      <c r="K339" s="101">
        <f>BDI!$G$17</f>
        <v>0.11260000000000001</v>
      </c>
      <c r="L339" s="101"/>
      <c r="M339" s="101"/>
      <c r="N339" s="104">
        <f t="shared" si="16"/>
        <v>37.950000000000003</v>
      </c>
      <c r="O339" s="103">
        <f t="shared" si="17"/>
        <v>6147.9</v>
      </c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7"/>
      <c r="BA339" s="77"/>
      <c r="BB339" s="77"/>
      <c r="BC339" s="77"/>
      <c r="BD339" s="77"/>
      <c r="BE339" s="77"/>
      <c r="BF339" s="77"/>
      <c r="BG339" s="77"/>
      <c r="BH339" s="77"/>
      <c r="BI339" s="77"/>
      <c r="BJ339" s="77"/>
      <c r="BK339" s="77"/>
      <c r="BL339" s="77"/>
      <c r="BM339" s="77"/>
      <c r="BN339" s="77"/>
      <c r="BO339" s="77"/>
      <c r="BP339" s="77"/>
      <c r="BQ339" s="77"/>
      <c r="BR339" s="77"/>
      <c r="BS339" s="77"/>
      <c r="BT339" s="77"/>
      <c r="BU339" s="77"/>
      <c r="BV339" s="77"/>
      <c r="BW339" s="77"/>
      <c r="BX339" s="77"/>
      <c r="BY339" s="77"/>
      <c r="BZ339" s="77"/>
      <c r="CA339" s="77"/>
      <c r="CB339" s="77"/>
      <c r="CC339" s="77"/>
      <c r="CD339" s="77"/>
      <c r="CE339" s="77"/>
      <c r="CF339" s="77"/>
      <c r="CG339" s="77"/>
      <c r="CH339" s="77"/>
      <c r="CI339" s="77"/>
      <c r="CJ339" s="77"/>
      <c r="CK339" s="77"/>
      <c r="CL339" s="77"/>
      <c r="CM339" s="77"/>
      <c r="CN339" s="77"/>
      <c r="CO339" s="77"/>
      <c r="CP339" s="77"/>
      <c r="CQ339" s="77"/>
      <c r="CR339" s="77"/>
      <c r="CS339" s="77"/>
      <c r="CT339" s="77"/>
      <c r="CU339" s="77"/>
      <c r="CV339" s="77"/>
      <c r="CW339" s="77"/>
      <c r="CX339" s="77"/>
      <c r="CY339" s="77"/>
      <c r="CZ339" s="77"/>
      <c r="DA339" s="77"/>
      <c r="DB339" s="77"/>
      <c r="DC339" s="77"/>
      <c r="DD339" s="77"/>
      <c r="DE339" s="77"/>
      <c r="DF339" s="77"/>
      <c r="DG339" s="77"/>
      <c r="DH339" s="77"/>
      <c r="DI339" s="77"/>
      <c r="DJ339" s="77"/>
      <c r="DK339" s="77"/>
      <c r="DL339" s="77"/>
      <c r="DM339" s="77"/>
      <c r="DN339" s="77"/>
      <c r="DO339" s="77"/>
      <c r="DP339" s="77"/>
      <c r="DQ339" s="77"/>
      <c r="DR339" s="77"/>
      <c r="DS339" s="77"/>
      <c r="DT339" s="77"/>
      <c r="DU339" s="77"/>
      <c r="DV339" s="77"/>
      <c r="DW339" s="77"/>
      <c r="DX339" s="77"/>
      <c r="DY339" s="77"/>
      <c r="DZ339" s="77"/>
      <c r="EA339" s="77"/>
      <c r="EB339" s="77"/>
      <c r="EC339" s="77"/>
      <c r="ED339" s="77"/>
      <c r="EE339" s="77"/>
      <c r="EF339" s="77"/>
      <c r="EG339" s="77"/>
      <c r="EH339" s="77"/>
      <c r="EI339" s="77"/>
      <c r="EJ339" s="77"/>
      <c r="EK339" s="77"/>
      <c r="EL339" s="77"/>
      <c r="EM339" s="77"/>
      <c r="EN339" s="77"/>
      <c r="EO339" s="77"/>
      <c r="EP339" s="77"/>
      <c r="EQ339" s="77"/>
      <c r="ER339" s="77"/>
      <c r="ES339" s="77"/>
      <c r="ET339" s="77"/>
      <c r="EU339" s="77"/>
      <c r="EV339" s="77"/>
      <c r="EW339" s="77"/>
      <c r="EX339" s="77"/>
      <c r="EY339" s="77"/>
      <c r="EZ339" s="77"/>
      <c r="FA339" s="77"/>
      <c r="FB339" s="77"/>
      <c r="FC339" s="77"/>
      <c r="FD339" s="77"/>
      <c r="FE339" s="77"/>
      <c r="FF339" s="77"/>
      <c r="FG339" s="77"/>
      <c r="FH339" s="77"/>
      <c r="FI339" s="77"/>
      <c r="FJ339" s="77"/>
      <c r="FK339" s="77"/>
    </row>
    <row r="340" spans="1:167" s="78" customFormat="1" x14ac:dyDescent="0.2">
      <c r="A340" s="97" t="s">
        <v>2112</v>
      </c>
      <c r="B340" s="97" t="s">
        <v>760</v>
      </c>
      <c r="C340" s="98" t="s">
        <v>1363</v>
      </c>
      <c r="D340" s="99" t="s">
        <v>17</v>
      </c>
      <c r="E340" s="99">
        <v>540</v>
      </c>
      <c r="F340" s="99">
        <v>0.3</v>
      </c>
      <c r="G340" s="100"/>
      <c r="H340" s="101"/>
      <c r="I340" s="123">
        <v>8.302999999999999</v>
      </c>
      <c r="J340" s="102">
        <f t="shared" si="15"/>
        <v>4483.62</v>
      </c>
      <c r="K340" s="101">
        <f>BDI!$G$17</f>
        <v>0.11260000000000001</v>
      </c>
      <c r="L340" s="101"/>
      <c r="M340" s="101"/>
      <c r="N340" s="104">
        <f t="shared" si="16"/>
        <v>9.24</v>
      </c>
      <c r="O340" s="103">
        <f t="shared" si="17"/>
        <v>1496.88</v>
      </c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7"/>
      <c r="BA340" s="77"/>
      <c r="BB340" s="77"/>
      <c r="BC340" s="77"/>
      <c r="BD340" s="77"/>
      <c r="BE340" s="77"/>
      <c r="BF340" s="77"/>
      <c r="BG340" s="77"/>
      <c r="BH340" s="77"/>
      <c r="BI340" s="77"/>
      <c r="BJ340" s="77"/>
      <c r="BK340" s="77"/>
      <c r="BL340" s="77"/>
      <c r="BM340" s="77"/>
      <c r="BN340" s="77"/>
      <c r="BO340" s="77"/>
      <c r="BP340" s="77"/>
      <c r="BQ340" s="77"/>
      <c r="BR340" s="77"/>
      <c r="BS340" s="77"/>
      <c r="BT340" s="77"/>
      <c r="BU340" s="77"/>
      <c r="BV340" s="77"/>
      <c r="BW340" s="77"/>
      <c r="BX340" s="77"/>
      <c r="BY340" s="77"/>
      <c r="BZ340" s="77"/>
      <c r="CA340" s="77"/>
      <c r="CB340" s="77"/>
      <c r="CC340" s="77"/>
      <c r="CD340" s="77"/>
      <c r="CE340" s="77"/>
      <c r="CF340" s="77"/>
      <c r="CG340" s="77"/>
      <c r="CH340" s="77"/>
      <c r="CI340" s="77"/>
      <c r="CJ340" s="77"/>
      <c r="CK340" s="77"/>
      <c r="CL340" s="77"/>
      <c r="CM340" s="77"/>
      <c r="CN340" s="77"/>
      <c r="CO340" s="77"/>
      <c r="CP340" s="77"/>
      <c r="CQ340" s="77"/>
      <c r="CR340" s="77"/>
      <c r="CS340" s="77"/>
      <c r="CT340" s="77"/>
      <c r="CU340" s="77"/>
      <c r="CV340" s="77"/>
      <c r="CW340" s="77"/>
      <c r="CX340" s="77"/>
      <c r="CY340" s="77"/>
      <c r="CZ340" s="77"/>
      <c r="DA340" s="77"/>
      <c r="DB340" s="77"/>
      <c r="DC340" s="77"/>
      <c r="DD340" s="77"/>
      <c r="DE340" s="77"/>
      <c r="DF340" s="77"/>
      <c r="DG340" s="77"/>
      <c r="DH340" s="77"/>
      <c r="DI340" s="77"/>
      <c r="DJ340" s="77"/>
      <c r="DK340" s="77"/>
      <c r="DL340" s="77"/>
      <c r="DM340" s="77"/>
      <c r="DN340" s="77"/>
      <c r="DO340" s="77"/>
      <c r="DP340" s="77"/>
      <c r="DQ340" s="77"/>
      <c r="DR340" s="77"/>
      <c r="DS340" s="77"/>
      <c r="DT340" s="77"/>
      <c r="DU340" s="77"/>
      <c r="DV340" s="77"/>
      <c r="DW340" s="77"/>
      <c r="DX340" s="77"/>
      <c r="DY340" s="77"/>
      <c r="DZ340" s="77"/>
      <c r="EA340" s="77"/>
      <c r="EB340" s="77"/>
      <c r="EC340" s="77"/>
      <c r="ED340" s="77"/>
      <c r="EE340" s="77"/>
      <c r="EF340" s="77"/>
      <c r="EG340" s="77"/>
      <c r="EH340" s="77"/>
      <c r="EI340" s="77"/>
      <c r="EJ340" s="77"/>
      <c r="EK340" s="77"/>
      <c r="EL340" s="77"/>
      <c r="EM340" s="77"/>
      <c r="EN340" s="77"/>
      <c r="EO340" s="77"/>
      <c r="EP340" s="77"/>
      <c r="EQ340" s="77"/>
      <c r="ER340" s="77"/>
      <c r="ES340" s="77"/>
      <c r="ET340" s="77"/>
      <c r="EU340" s="77"/>
      <c r="EV340" s="77"/>
      <c r="EW340" s="77"/>
      <c r="EX340" s="77"/>
      <c r="EY340" s="77"/>
      <c r="EZ340" s="77"/>
      <c r="FA340" s="77"/>
      <c r="FB340" s="77"/>
      <c r="FC340" s="77"/>
      <c r="FD340" s="77"/>
      <c r="FE340" s="77"/>
      <c r="FF340" s="77"/>
      <c r="FG340" s="77"/>
      <c r="FH340" s="77"/>
      <c r="FI340" s="77"/>
      <c r="FJ340" s="77"/>
      <c r="FK340" s="77"/>
    </row>
    <row r="341" spans="1:167" s="78" customFormat="1" x14ac:dyDescent="0.2">
      <c r="A341" s="97" t="s">
        <v>2113</v>
      </c>
      <c r="B341" s="97" t="s">
        <v>761</v>
      </c>
      <c r="C341" s="98" t="s">
        <v>1364</v>
      </c>
      <c r="D341" s="99" t="s">
        <v>17</v>
      </c>
      <c r="E341" s="99">
        <v>540</v>
      </c>
      <c r="F341" s="99">
        <v>0.3</v>
      </c>
      <c r="G341" s="100"/>
      <c r="H341" s="101"/>
      <c r="I341" s="123">
        <v>8.7399999999999984</v>
      </c>
      <c r="J341" s="102">
        <f t="shared" si="15"/>
        <v>4719.6000000000004</v>
      </c>
      <c r="K341" s="101">
        <f>BDI!$G$17</f>
        <v>0.11260000000000001</v>
      </c>
      <c r="L341" s="101"/>
      <c r="M341" s="101"/>
      <c r="N341" s="104">
        <f t="shared" si="16"/>
        <v>9.7200000000000006</v>
      </c>
      <c r="O341" s="103">
        <f t="shared" si="17"/>
        <v>1574.64</v>
      </c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  <c r="AY341" s="77"/>
      <c r="AZ341" s="77"/>
      <c r="BA341" s="77"/>
      <c r="BB341" s="77"/>
      <c r="BC341" s="77"/>
      <c r="BD341" s="77"/>
      <c r="BE341" s="77"/>
      <c r="BF341" s="77"/>
      <c r="BG341" s="77"/>
      <c r="BH341" s="77"/>
      <c r="BI341" s="77"/>
      <c r="BJ341" s="77"/>
      <c r="BK341" s="77"/>
      <c r="BL341" s="77"/>
      <c r="BM341" s="77"/>
      <c r="BN341" s="77"/>
      <c r="BO341" s="77"/>
      <c r="BP341" s="77"/>
      <c r="BQ341" s="77"/>
      <c r="BR341" s="77"/>
      <c r="BS341" s="77"/>
      <c r="BT341" s="77"/>
      <c r="BU341" s="77"/>
      <c r="BV341" s="77"/>
      <c r="BW341" s="77"/>
      <c r="BX341" s="77"/>
      <c r="BY341" s="77"/>
      <c r="BZ341" s="77"/>
      <c r="CA341" s="77"/>
      <c r="CB341" s="77"/>
      <c r="CC341" s="77"/>
      <c r="CD341" s="77"/>
      <c r="CE341" s="77"/>
      <c r="CF341" s="77"/>
      <c r="CG341" s="77"/>
      <c r="CH341" s="77"/>
      <c r="CI341" s="77"/>
      <c r="CJ341" s="77"/>
      <c r="CK341" s="77"/>
      <c r="CL341" s="77"/>
      <c r="CM341" s="77"/>
      <c r="CN341" s="77"/>
      <c r="CO341" s="77"/>
      <c r="CP341" s="77"/>
      <c r="CQ341" s="77"/>
      <c r="CR341" s="77"/>
      <c r="CS341" s="77"/>
      <c r="CT341" s="77"/>
      <c r="CU341" s="77"/>
      <c r="CV341" s="77"/>
      <c r="CW341" s="77"/>
      <c r="CX341" s="77"/>
      <c r="CY341" s="77"/>
      <c r="CZ341" s="77"/>
      <c r="DA341" s="77"/>
      <c r="DB341" s="77"/>
      <c r="DC341" s="77"/>
      <c r="DD341" s="77"/>
      <c r="DE341" s="77"/>
      <c r="DF341" s="77"/>
      <c r="DG341" s="77"/>
      <c r="DH341" s="77"/>
      <c r="DI341" s="77"/>
      <c r="DJ341" s="77"/>
      <c r="DK341" s="77"/>
      <c r="DL341" s="77"/>
      <c r="DM341" s="77"/>
      <c r="DN341" s="77"/>
      <c r="DO341" s="77"/>
      <c r="DP341" s="77"/>
      <c r="DQ341" s="77"/>
      <c r="DR341" s="77"/>
      <c r="DS341" s="77"/>
      <c r="DT341" s="77"/>
      <c r="DU341" s="77"/>
      <c r="DV341" s="77"/>
      <c r="DW341" s="77"/>
      <c r="DX341" s="77"/>
      <c r="DY341" s="77"/>
      <c r="DZ341" s="77"/>
      <c r="EA341" s="77"/>
      <c r="EB341" s="77"/>
      <c r="EC341" s="77"/>
      <c r="ED341" s="77"/>
      <c r="EE341" s="77"/>
      <c r="EF341" s="77"/>
      <c r="EG341" s="77"/>
      <c r="EH341" s="77"/>
      <c r="EI341" s="77"/>
      <c r="EJ341" s="77"/>
      <c r="EK341" s="77"/>
      <c r="EL341" s="77"/>
      <c r="EM341" s="77"/>
      <c r="EN341" s="77"/>
      <c r="EO341" s="77"/>
      <c r="EP341" s="77"/>
      <c r="EQ341" s="77"/>
      <c r="ER341" s="77"/>
      <c r="ES341" s="77"/>
      <c r="ET341" s="77"/>
      <c r="EU341" s="77"/>
      <c r="EV341" s="77"/>
      <c r="EW341" s="77"/>
      <c r="EX341" s="77"/>
      <c r="EY341" s="77"/>
      <c r="EZ341" s="77"/>
      <c r="FA341" s="77"/>
      <c r="FB341" s="77"/>
      <c r="FC341" s="77"/>
      <c r="FD341" s="77"/>
      <c r="FE341" s="77"/>
      <c r="FF341" s="77"/>
      <c r="FG341" s="77"/>
      <c r="FH341" s="77"/>
      <c r="FI341" s="77"/>
      <c r="FJ341" s="77"/>
      <c r="FK341" s="77"/>
    </row>
    <row r="342" spans="1:167" s="78" customFormat="1" x14ac:dyDescent="0.2">
      <c r="A342" s="97" t="s">
        <v>2114</v>
      </c>
      <c r="B342" s="97" t="s">
        <v>762</v>
      </c>
      <c r="C342" s="98" t="s">
        <v>1365</v>
      </c>
      <c r="D342" s="99" t="s">
        <v>17</v>
      </c>
      <c r="E342" s="99">
        <v>270</v>
      </c>
      <c r="F342" s="99">
        <v>0.3</v>
      </c>
      <c r="G342" s="100"/>
      <c r="H342" s="101"/>
      <c r="I342" s="123">
        <v>7.4099999999999993</v>
      </c>
      <c r="J342" s="102">
        <f t="shared" si="15"/>
        <v>2000.7</v>
      </c>
      <c r="K342" s="101">
        <f>BDI!$G$17</f>
        <v>0.11260000000000001</v>
      </c>
      <c r="L342" s="101"/>
      <c r="M342" s="101"/>
      <c r="N342" s="104">
        <f t="shared" si="16"/>
        <v>8.24</v>
      </c>
      <c r="O342" s="103">
        <f t="shared" si="17"/>
        <v>667.44</v>
      </c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  <c r="BA342" s="77"/>
      <c r="BB342" s="77"/>
      <c r="BC342" s="77"/>
      <c r="BD342" s="77"/>
      <c r="BE342" s="77"/>
      <c r="BF342" s="77"/>
      <c r="BG342" s="77"/>
      <c r="BH342" s="77"/>
      <c r="BI342" s="77"/>
      <c r="BJ342" s="77"/>
      <c r="BK342" s="77"/>
      <c r="BL342" s="77"/>
      <c r="BM342" s="77"/>
      <c r="BN342" s="77"/>
      <c r="BO342" s="77"/>
      <c r="BP342" s="77"/>
      <c r="BQ342" s="77"/>
      <c r="BR342" s="77"/>
      <c r="BS342" s="77"/>
      <c r="BT342" s="77"/>
      <c r="BU342" s="77"/>
      <c r="BV342" s="77"/>
      <c r="BW342" s="77"/>
      <c r="BX342" s="77"/>
      <c r="BY342" s="77"/>
      <c r="BZ342" s="77"/>
      <c r="CA342" s="77"/>
      <c r="CB342" s="77"/>
      <c r="CC342" s="77"/>
      <c r="CD342" s="77"/>
      <c r="CE342" s="77"/>
      <c r="CF342" s="77"/>
      <c r="CG342" s="77"/>
      <c r="CH342" s="77"/>
      <c r="CI342" s="77"/>
      <c r="CJ342" s="77"/>
      <c r="CK342" s="77"/>
      <c r="CL342" s="77"/>
      <c r="CM342" s="77"/>
      <c r="CN342" s="77"/>
      <c r="CO342" s="77"/>
      <c r="CP342" s="77"/>
      <c r="CQ342" s="77"/>
      <c r="CR342" s="77"/>
      <c r="CS342" s="77"/>
      <c r="CT342" s="77"/>
      <c r="CU342" s="77"/>
      <c r="CV342" s="77"/>
      <c r="CW342" s="77"/>
      <c r="CX342" s="77"/>
      <c r="CY342" s="77"/>
      <c r="CZ342" s="77"/>
      <c r="DA342" s="77"/>
      <c r="DB342" s="77"/>
      <c r="DC342" s="77"/>
      <c r="DD342" s="77"/>
      <c r="DE342" s="77"/>
      <c r="DF342" s="77"/>
      <c r="DG342" s="77"/>
      <c r="DH342" s="77"/>
      <c r="DI342" s="77"/>
      <c r="DJ342" s="77"/>
      <c r="DK342" s="77"/>
      <c r="DL342" s="77"/>
      <c r="DM342" s="77"/>
      <c r="DN342" s="77"/>
      <c r="DO342" s="77"/>
      <c r="DP342" s="77"/>
      <c r="DQ342" s="77"/>
      <c r="DR342" s="77"/>
      <c r="DS342" s="77"/>
      <c r="DT342" s="77"/>
      <c r="DU342" s="77"/>
      <c r="DV342" s="77"/>
      <c r="DW342" s="77"/>
      <c r="DX342" s="77"/>
      <c r="DY342" s="77"/>
      <c r="DZ342" s="77"/>
      <c r="EA342" s="77"/>
      <c r="EB342" s="77"/>
      <c r="EC342" s="77"/>
      <c r="ED342" s="77"/>
      <c r="EE342" s="77"/>
      <c r="EF342" s="77"/>
      <c r="EG342" s="77"/>
      <c r="EH342" s="77"/>
      <c r="EI342" s="77"/>
      <c r="EJ342" s="77"/>
      <c r="EK342" s="77"/>
      <c r="EL342" s="77"/>
      <c r="EM342" s="77"/>
      <c r="EN342" s="77"/>
      <c r="EO342" s="77"/>
      <c r="EP342" s="77"/>
      <c r="EQ342" s="77"/>
      <c r="ER342" s="77"/>
      <c r="ES342" s="77"/>
      <c r="ET342" s="77"/>
      <c r="EU342" s="77"/>
      <c r="EV342" s="77"/>
      <c r="EW342" s="77"/>
      <c r="EX342" s="77"/>
      <c r="EY342" s="77"/>
      <c r="EZ342" s="77"/>
      <c r="FA342" s="77"/>
      <c r="FB342" s="77"/>
      <c r="FC342" s="77"/>
      <c r="FD342" s="77"/>
      <c r="FE342" s="77"/>
      <c r="FF342" s="77"/>
      <c r="FG342" s="77"/>
      <c r="FH342" s="77"/>
      <c r="FI342" s="77"/>
      <c r="FJ342" s="77"/>
      <c r="FK342" s="77"/>
    </row>
    <row r="343" spans="1:167" s="78" customFormat="1" x14ac:dyDescent="0.2">
      <c r="A343" s="97" t="s">
        <v>2115</v>
      </c>
      <c r="B343" s="97" t="s">
        <v>763</v>
      </c>
      <c r="C343" s="98" t="s">
        <v>1366</v>
      </c>
      <c r="D343" s="99" t="s">
        <v>17</v>
      </c>
      <c r="E343" s="99">
        <v>270</v>
      </c>
      <c r="F343" s="99">
        <v>0.3</v>
      </c>
      <c r="G343" s="100"/>
      <c r="H343" s="101"/>
      <c r="I343" s="123">
        <v>14.231</v>
      </c>
      <c r="J343" s="102">
        <f t="shared" si="15"/>
        <v>3842.37</v>
      </c>
      <c r="K343" s="101">
        <f>BDI!$G$17</f>
        <v>0.11260000000000001</v>
      </c>
      <c r="L343" s="101"/>
      <c r="M343" s="101"/>
      <c r="N343" s="104">
        <f t="shared" si="16"/>
        <v>15.83</v>
      </c>
      <c r="O343" s="103">
        <f t="shared" si="17"/>
        <v>1282.23</v>
      </c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  <c r="BA343" s="77"/>
      <c r="BB343" s="77"/>
      <c r="BC343" s="77"/>
      <c r="BD343" s="77"/>
      <c r="BE343" s="77"/>
      <c r="BF343" s="77"/>
      <c r="BG343" s="77"/>
      <c r="BH343" s="77"/>
      <c r="BI343" s="77"/>
      <c r="BJ343" s="77"/>
      <c r="BK343" s="77"/>
      <c r="BL343" s="77"/>
      <c r="BM343" s="77"/>
      <c r="BN343" s="77"/>
      <c r="BO343" s="77"/>
      <c r="BP343" s="77"/>
      <c r="BQ343" s="77"/>
      <c r="BR343" s="77"/>
      <c r="BS343" s="77"/>
      <c r="BT343" s="77"/>
      <c r="BU343" s="77"/>
      <c r="BV343" s="77"/>
      <c r="BW343" s="77"/>
      <c r="BX343" s="77"/>
      <c r="BY343" s="77"/>
      <c r="BZ343" s="77"/>
      <c r="CA343" s="77"/>
      <c r="CB343" s="77"/>
      <c r="CC343" s="77"/>
      <c r="CD343" s="77"/>
      <c r="CE343" s="77"/>
      <c r="CF343" s="77"/>
      <c r="CG343" s="77"/>
      <c r="CH343" s="77"/>
      <c r="CI343" s="77"/>
      <c r="CJ343" s="77"/>
      <c r="CK343" s="77"/>
      <c r="CL343" s="77"/>
      <c r="CM343" s="77"/>
      <c r="CN343" s="77"/>
      <c r="CO343" s="77"/>
      <c r="CP343" s="77"/>
      <c r="CQ343" s="77"/>
      <c r="CR343" s="77"/>
      <c r="CS343" s="77"/>
      <c r="CT343" s="77"/>
      <c r="CU343" s="77"/>
      <c r="CV343" s="77"/>
      <c r="CW343" s="77"/>
      <c r="CX343" s="77"/>
      <c r="CY343" s="77"/>
      <c r="CZ343" s="77"/>
      <c r="DA343" s="77"/>
      <c r="DB343" s="77"/>
      <c r="DC343" s="77"/>
      <c r="DD343" s="77"/>
      <c r="DE343" s="77"/>
      <c r="DF343" s="77"/>
      <c r="DG343" s="77"/>
      <c r="DH343" s="77"/>
      <c r="DI343" s="77"/>
      <c r="DJ343" s="77"/>
      <c r="DK343" s="77"/>
      <c r="DL343" s="77"/>
      <c r="DM343" s="77"/>
      <c r="DN343" s="77"/>
      <c r="DO343" s="77"/>
      <c r="DP343" s="77"/>
      <c r="DQ343" s="77"/>
      <c r="DR343" s="77"/>
      <c r="DS343" s="77"/>
      <c r="DT343" s="77"/>
      <c r="DU343" s="77"/>
      <c r="DV343" s="77"/>
      <c r="DW343" s="77"/>
      <c r="DX343" s="77"/>
      <c r="DY343" s="77"/>
      <c r="DZ343" s="77"/>
      <c r="EA343" s="77"/>
      <c r="EB343" s="77"/>
      <c r="EC343" s="77"/>
      <c r="ED343" s="77"/>
      <c r="EE343" s="77"/>
      <c r="EF343" s="77"/>
      <c r="EG343" s="77"/>
      <c r="EH343" s="77"/>
      <c r="EI343" s="77"/>
      <c r="EJ343" s="77"/>
      <c r="EK343" s="77"/>
      <c r="EL343" s="77"/>
      <c r="EM343" s="77"/>
      <c r="EN343" s="77"/>
      <c r="EO343" s="77"/>
      <c r="EP343" s="77"/>
      <c r="EQ343" s="77"/>
      <c r="ER343" s="77"/>
      <c r="ES343" s="77"/>
      <c r="ET343" s="77"/>
      <c r="EU343" s="77"/>
      <c r="EV343" s="77"/>
      <c r="EW343" s="77"/>
      <c r="EX343" s="77"/>
      <c r="EY343" s="77"/>
      <c r="EZ343" s="77"/>
      <c r="FA343" s="77"/>
      <c r="FB343" s="77"/>
      <c r="FC343" s="77"/>
      <c r="FD343" s="77"/>
      <c r="FE343" s="77"/>
      <c r="FF343" s="77"/>
      <c r="FG343" s="77"/>
      <c r="FH343" s="77"/>
      <c r="FI343" s="77"/>
      <c r="FJ343" s="77"/>
      <c r="FK343" s="77"/>
    </row>
    <row r="344" spans="1:167" s="78" customFormat="1" x14ac:dyDescent="0.2">
      <c r="A344" s="97" t="s">
        <v>2116</v>
      </c>
      <c r="B344" s="97" t="s">
        <v>764</v>
      </c>
      <c r="C344" s="98" t="s">
        <v>1367</v>
      </c>
      <c r="D344" s="99" t="s">
        <v>17</v>
      </c>
      <c r="E344" s="99">
        <v>270</v>
      </c>
      <c r="F344" s="99">
        <v>0.3</v>
      </c>
      <c r="G344" s="100"/>
      <c r="H344" s="101"/>
      <c r="I344" s="123">
        <v>5.9089999999999998</v>
      </c>
      <c r="J344" s="102">
        <f t="shared" si="15"/>
        <v>1595.43</v>
      </c>
      <c r="K344" s="101">
        <f>BDI!$G$17</f>
        <v>0.11260000000000001</v>
      </c>
      <c r="L344" s="101"/>
      <c r="M344" s="101"/>
      <c r="N344" s="104">
        <f t="shared" si="16"/>
        <v>6.57</v>
      </c>
      <c r="O344" s="103">
        <f t="shared" si="17"/>
        <v>532.16999999999996</v>
      </c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  <c r="BA344" s="77"/>
      <c r="BB344" s="77"/>
      <c r="BC344" s="77"/>
      <c r="BD344" s="77"/>
      <c r="BE344" s="77"/>
      <c r="BF344" s="77"/>
      <c r="BG344" s="77"/>
      <c r="BH344" s="77"/>
      <c r="BI344" s="77"/>
      <c r="BJ344" s="77"/>
      <c r="BK344" s="77"/>
      <c r="BL344" s="77"/>
      <c r="BM344" s="77"/>
      <c r="BN344" s="77"/>
      <c r="BO344" s="77"/>
      <c r="BP344" s="77"/>
      <c r="BQ344" s="77"/>
      <c r="BR344" s="77"/>
      <c r="BS344" s="77"/>
      <c r="BT344" s="77"/>
      <c r="BU344" s="77"/>
      <c r="BV344" s="77"/>
      <c r="BW344" s="77"/>
      <c r="BX344" s="77"/>
      <c r="BY344" s="77"/>
      <c r="BZ344" s="77"/>
      <c r="CA344" s="77"/>
      <c r="CB344" s="77"/>
      <c r="CC344" s="77"/>
      <c r="CD344" s="77"/>
      <c r="CE344" s="77"/>
      <c r="CF344" s="77"/>
      <c r="CG344" s="77"/>
      <c r="CH344" s="77"/>
      <c r="CI344" s="77"/>
      <c r="CJ344" s="77"/>
      <c r="CK344" s="77"/>
      <c r="CL344" s="77"/>
      <c r="CM344" s="77"/>
      <c r="CN344" s="77"/>
      <c r="CO344" s="77"/>
      <c r="CP344" s="77"/>
      <c r="CQ344" s="77"/>
      <c r="CR344" s="77"/>
      <c r="CS344" s="77"/>
      <c r="CT344" s="77"/>
      <c r="CU344" s="77"/>
      <c r="CV344" s="77"/>
      <c r="CW344" s="77"/>
      <c r="CX344" s="77"/>
      <c r="CY344" s="77"/>
      <c r="CZ344" s="77"/>
      <c r="DA344" s="77"/>
      <c r="DB344" s="77"/>
      <c r="DC344" s="77"/>
      <c r="DD344" s="77"/>
      <c r="DE344" s="77"/>
      <c r="DF344" s="77"/>
      <c r="DG344" s="77"/>
      <c r="DH344" s="77"/>
      <c r="DI344" s="77"/>
      <c r="DJ344" s="77"/>
      <c r="DK344" s="77"/>
      <c r="DL344" s="77"/>
      <c r="DM344" s="77"/>
      <c r="DN344" s="77"/>
      <c r="DO344" s="77"/>
      <c r="DP344" s="77"/>
      <c r="DQ344" s="77"/>
      <c r="DR344" s="77"/>
      <c r="DS344" s="77"/>
      <c r="DT344" s="77"/>
      <c r="DU344" s="77"/>
      <c r="DV344" s="77"/>
      <c r="DW344" s="77"/>
      <c r="DX344" s="77"/>
      <c r="DY344" s="77"/>
      <c r="DZ344" s="77"/>
      <c r="EA344" s="77"/>
      <c r="EB344" s="77"/>
      <c r="EC344" s="77"/>
      <c r="ED344" s="77"/>
      <c r="EE344" s="77"/>
      <c r="EF344" s="77"/>
      <c r="EG344" s="77"/>
      <c r="EH344" s="77"/>
      <c r="EI344" s="77"/>
      <c r="EJ344" s="77"/>
      <c r="EK344" s="77"/>
      <c r="EL344" s="77"/>
      <c r="EM344" s="77"/>
      <c r="EN344" s="77"/>
      <c r="EO344" s="77"/>
      <c r="EP344" s="77"/>
      <c r="EQ344" s="77"/>
      <c r="ER344" s="77"/>
      <c r="ES344" s="77"/>
      <c r="ET344" s="77"/>
      <c r="EU344" s="77"/>
      <c r="EV344" s="77"/>
      <c r="EW344" s="77"/>
      <c r="EX344" s="77"/>
      <c r="EY344" s="77"/>
      <c r="EZ344" s="77"/>
      <c r="FA344" s="77"/>
      <c r="FB344" s="77"/>
      <c r="FC344" s="77"/>
      <c r="FD344" s="77"/>
      <c r="FE344" s="77"/>
      <c r="FF344" s="77"/>
      <c r="FG344" s="77"/>
      <c r="FH344" s="77"/>
      <c r="FI344" s="77"/>
      <c r="FJ344" s="77"/>
      <c r="FK344" s="77"/>
    </row>
    <row r="345" spans="1:167" s="78" customFormat="1" x14ac:dyDescent="0.2">
      <c r="A345" s="97" t="s">
        <v>2117</v>
      </c>
      <c r="B345" s="97" t="s">
        <v>765</v>
      </c>
      <c r="C345" s="98" t="s">
        <v>1368</v>
      </c>
      <c r="D345" s="99" t="s">
        <v>17</v>
      </c>
      <c r="E345" s="99">
        <v>90</v>
      </c>
      <c r="F345" s="99">
        <v>0.3</v>
      </c>
      <c r="G345" s="100"/>
      <c r="H345" s="101"/>
      <c r="I345" s="123">
        <v>9.61</v>
      </c>
      <c r="J345" s="102">
        <f t="shared" si="15"/>
        <v>864.9</v>
      </c>
      <c r="K345" s="101">
        <f>BDI!$G$17</f>
        <v>0.11260000000000001</v>
      </c>
      <c r="L345" s="101"/>
      <c r="M345" s="101"/>
      <c r="N345" s="104">
        <f t="shared" si="16"/>
        <v>10.69</v>
      </c>
      <c r="O345" s="103">
        <f t="shared" si="17"/>
        <v>288.63</v>
      </c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  <c r="BA345" s="77"/>
      <c r="BB345" s="77"/>
      <c r="BC345" s="77"/>
      <c r="BD345" s="77"/>
      <c r="BE345" s="77"/>
      <c r="BF345" s="77"/>
      <c r="BG345" s="77"/>
      <c r="BH345" s="77"/>
      <c r="BI345" s="77"/>
      <c r="BJ345" s="77"/>
      <c r="BK345" s="77"/>
      <c r="BL345" s="77"/>
      <c r="BM345" s="77"/>
      <c r="BN345" s="77"/>
      <c r="BO345" s="77"/>
      <c r="BP345" s="77"/>
      <c r="BQ345" s="77"/>
      <c r="BR345" s="77"/>
      <c r="BS345" s="77"/>
      <c r="BT345" s="77"/>
      <c r="BU345" s="77"/>
      <c r="BV345" s="77"/>
      <c r="BW345" s="77"/>
      <c r="BX345" s="77"/>
      <c r="BY345" s="77"/>
      <c r="BZ345" s="77"/>
      <c r="CA345" s="77"/>
      <c r="CB345" s="77"/>
      <c r="CC345" s="77"/>
      <c r="CD345" s="77"/>
      <c r="CE345" s="77"/>
      <c r="CF345" s="77"/>
      <c r="CG345" s="77"/>
      <c r="CH345" s="77"/>
      <c r="CI345" s="77"/>
      <c r="CJ345" s="77"/>
      <c r="CK345" s="77"/>
      <c r="CL345" s="77"/>
      <c r="CM345" s="77"/>
      <c r="CN345" s="77"/>
      <c r="CO345" s="77"/>
      <c r="CP345" s="77"/>
      <c r="CQ345" s="77"/>
      <c r="CR345" s="77"/>
      <c r="CS345" s="77"/>
      <c r="CT345" s="77"/>
      <c r="CU345" s="77"/>
      <c r="CV345" s="77"/>
      <c r="CW345" s="77"/>
      <c r="CX345" s="77"/>
      <c r="CY345" s="77"/>
      <c r="CZ345" s="77"/>
      <c r="DA345" s="77"/>
      <c r="DB345" s="77"/>
      <c r="DC345" s="77"/>
      <c r="DD345" s="77"/>
      <c r="DE345" s="77"/>
      <c r="DF345" s="77"/>
      <c r="DG345" s="77"/>
      <c r="DH345" s="77"/>
      <c r="DI345" s="77"/>
      <c r="DJ345" s="77"/>
      <c r="DK345" s="77"/>
      <c r="DL345" s="77"/>
      <c r="DM345" s="77"/>
      <c r="DN345" s="77"/>
      <c r="DO345" s="77"/>
      <c r="DP345" s="77"/>
      <c r="DQ345" s="77"/>
      <c r="DR345" s="77"/>
      <c r="DS345" s="77"/>
      <c r="DT345" s="77"/>
      <c r="DU345" s="77"/>
      <c r="DV345" s="77"/>
      <c r="DW345" s="77"/>
      <c r="DX345" s="77"/>
      <c r="DY345" s="77"/>
      <c r="DZ345" s="77"/>
      <c r="EA345" s="77"/>
      <c r="EB345" s="77"/>
      <c r="EC345" s="77"/>
      <c r="ED345" s="77"/>
      <c r="EE345" s="77"/>
      <c r="EF345" s="77"/>
      <c r="EG345" s="77"/>
      <c r="EH345" s="77"/>
      <c r="EI345" s="77"/>
      <c r="EJ345" s="77"/>
      <c r="EK345" s="77"/>
      <c r="EL345" s="77"/>
      <c r="EM345" s="77"/>
      <c r="EN345" s="77"/>
      <c r="EO345" s="77"/>
      <c r="EP345" s="77"/>
      <c r="EQ345" s="77"/>
      <c r="ER345" s="77"/>
      <c r="ES345" s="77"/>
      <c r="ET345" s="77"/>
      <c r="EU345" s="77"/>
      <c r="EV345" s="77"/>
      <c r="EW345" s="77"/>
      <c r="EX345" s="77"/>
      <c r="EY345" s="77"/>
      <c r="EZ345" s="77"/>
      <c r="FA345" s="77"/>
      <c r="FB345" s="77"/>
      <c r="FC345" s="77"/>
      <c r="FD345" s="77"/>
      <c r="FE345" s="77"/>
      <c r="FF345" s="77"/>
      <c r="FG345" s="77"/>
      <c r="FH345" s="77"/>
      <c r="FI345" s="77"/>
      <c r="FJ345" s="77"/>
      <c r="FK345" s="77"/>
    </row>
    <row r="346" spans="1:167" s="78" customFormat="1" x14ac:dyDescent="0.2">
      <c r="A346" s="97" t="s">
        <v>2118</v>
      </c>
      <c r="B346" s="97" t="s">
        <v>766</v>
      </c>
      <c r="C346" s="98" t="s">
        <v>1369</v>
      </c>
      <c r="D346" s="99" t="s">
        <v>17</v>
      </c>
      <c r="E346" s="99">
        <v>30</v>
      </c>
      <c r="F346" s="99">
        <v>0.3</v>
      </c>
      <c r="G346" s="100"/>
      <c r="H346" s="101"/>
      <c r="I346" s="123">
        <v>7.3244999999999996</v>
      </c>
      <c r="J346" s="102">
        <f t="shared" si="15"/>
        <v>219.74</v>
      </c>
      <c r="K346" s="101">
        <f>BDI!$G$17</f>
        <v>0.11260000000000001</v>
      </c>
      <c r="L346" s="101"/>
      <c r="M346" s="101"/>
      <c r="N346" s="104">
        <f t="shared" si="16"/>
        <v>8.15</v>
      </c>
      <c r="O346" s="103">
        <f t="shared" si="17"/>
        <v>73.349999999999994</v>
      </c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7"/>
      <c r="BA346" s="77"/>
      <c r="BB346" s="77"/>
      <c r="BC346" s="77"/>
      <c r="BD346" s="77"/>
      <c r="BE346" s="77"/>
      <c r="BF346" s="77"/>
      <c r="BG346" s="77"/>
      <c r="BH346" s="77"/>
      <c r="BI346" s="77"/>
      <c r="BJ346" s="77"/>
      <c r="BK346" s="77"/>
      <c r="BL346" s="77"/>
      <c r="BM346" s="77"/>
      <c r="BN346" s="77"/>
      <c r="BO346" s="77"/>
      <c r="BP346" s="77"/>
      <c r="BQ346" s="77"/>
      <c r="BR346" s="77"/>
      <c r="BS346" s="77"/>
      <c r="BT346" s="77"/>
      <c r="BU346" s="77"/>
      <c r="BV346" s="77"/>
      <c r="BW346" s="77"/>
      <c r="BX346" s="77"/>
      <c r="BY346" s="77"/>
      <c r="BZ346" s="77"/>
      <c r="CA346" s="77"/>
      <c r="CB346" s="77"/>
      <c r="CC346" s="77"/>
      <c r="CD346" s="77"/>
      <c r="CE346" s="77"/>
      <c r="CF346" s="77"/>
      <c r="CG346" s="77"/>
      <c r="CH346" s="77"/>
      <c r="CI346" s="77"/>
      <c r="CJ346" s="77"/>
      <c r="CK346" s="77"/>
      <c r="CL346" s="77"/>
      <c r="CM346" s="77"/>
      <c r="CN346" s="77"/>
      <c r="CO346" s="77"/>
      <c r="CP346" s="77"/>
      <c r="CQ346" s="77"/>
      <c r="CR346" s="77"/>
      <c r="CS346" s="77"/>
      <c r="CT346" s="77"/>
      <c r="CU346" s="77"/>
      <c r="CV346" s="77"/>
      <c r="CW346" s="77"/>
      <c r="CX346" s="77"/>
      <c r="CY346" s="77"/>
      <c r="CZ346" s="77"/>
      <c r="DA346" s="77"/>
      <c r="DB346" s="77"/>
      <c r="DC346" s="77"/>
      <c r="DD346" s="77"/>
      <c r="DE346" s="77"/>
      <c r="DF346" s="77"/>
      <c r="DG346" s="77"/>
      <c r="DH346" s="77"/>
      <c r="DI346" s="77"/>
      <c r="DJ346" s="77"/>
      <c r="DK346" s="77"/>
      <c r="DL346" s="77"/>
      <c r="DM346" s="77"/>
      <c r="DN346" s="77"/>
      <c r="DO346" s="77"/>
      <c r="DP346" s="77"/>
      <c r="DQ346" s="77"/>
      <c r="DR346" s="77"/>
      <c r="DS346" s="77"/>
      <c r="DT346" s="77"/>
      <c r="DU346" s="77"/>
      <c r="DV346" s="77"/>
      <c r="DW346" s="77"/>
      <c r="DX346" s="77"/>
      <c r="DY346" s="77"/>
      <c r="DZ346" s="77"/>
      <c r="EA346" s="77"/>
      <c r="EB346" s="77"/>
      <c r="EC346" s="77"/>
      <c r="ED346" s="77"/>
      <c r="EE346" s="77"/>
      <c r="EF346" s="77"/>
      <c r="EG346" s="77"/>
      <c r="EH346" s="77"/>
      <c r="EI346" s="77"/>
      <c r="EJ346" s="77"/>
      <c r="EK346" s="77"/>
      <c r="EL346" s="77"/>
      <c r="EM346" s="77"/>
      <c r="EN346" s="77"/>
      <c r="EO346" s="77"/>
      <c r="EP346" s="77"/>
      <c r="EQ346" s="77"/>
      <c r="ER346" s="77"/>
      <c r="ES346" s="77"/>
      <c r="ET346" s="77"/>
      <c r="EU346" s="77"/>
      <c r="EV346" s="77"/>
      <c r="EW346" s="77"/>
      <c r="EX346" s="77"/>
      <c r="EY346" s="77"/>
      <c r="EZ346" s="77"/>
      <c r="FA346" s="77"/>
      <c r="FB346" s="77"/>
      <c r="FC346" s="77"/>
      <c r="FD346" s="77"/>
      <c r="FE346" s="77"/>
      <c r="FF346" s="77"/>
      <c r="FG346" s="77"/>
      <c r="FH346" s="77"/>
      <c r="FI346" s="77"/>
      <c r="FJ346" s="77"/>
      <c r="FK346" s="77"/>
    </row>
    <row r="347" spans="1:167" s="78" customFormat="1" x14ac:dyDescent="0.2">
      <c r="A347" s="97" t="s">
        <v>2119</v>
      </c>
      <c r="B347" s="97" t="s">
        <v>767</v>
      </c>
      <c r="C347" s="98" t="s">
        <v>1370</v>
      </c>
      <c r="D347" s="99" t="s">
        <v>17</v>
      </c>
      <c r="E347" s="99">
        <v>30</v>
      </c>
      <c r="F347" s="99">
        <v>0.3</v>
      </c>
      <c r="G347" s="100"/>
      <c r="H347" s="101"/>
      <c r="I347" s="123">
        <v>10.155499999999998</v>
      </c>
      <c r="J347" s="102">
        <f t="shared" si="15"/>
        <v>304.67</v>
      </c>
      <c r="K347" s="101">
        <f>BDI!$G$17</f>
        <v>0.11260000000000001</v>
      </c>
      <c r="L347" s="101"/>
      <c r="M347" s="101"/>
      <c r="N347" s="104">
        <f t="shared" si="16"/>
        <v>11.3</v>
      </c>
      <c r="O347" s="103">
        <f t="shared" si="17"/>
        <v>101.7</v>
      </c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7"/>
      <c r="BA347" s="77"/>
      <c r="BB347" s="77"/>
      <c r="BC347" s="77"/>
      <c r="BD347" s="77"/>
      <c r="BE347" s="77"/>
      <c r="BF347" s="77"/>
      <c r="BG347" s="77"/>
      <c r="BH347" s="77"/>
      <c r="BI347" s="77"/>
      <c r="BJ347" s="77"/>
      <c r="BK347" s="77"/>
      <c r="BL347" s="77"/>
      <c r="BM347" s="77"/>
      <c r="BN347" s="77"/>
      <c r="BO347" s="77"/>
      <c r="BP347" s="77"/>
      <c r="BQ347" s="77"/>
      <c r="BR347" s="77"/>
      <c r="BS347" s="77"/>
      <c r="BT347" s="77"/>
      <c r="BU347" s="77"/>
      <c r="BV347" s="77"/>
      <c r="BW347" s="77"/>
      <c r="BX347" s="77"/>
      <c r="BY347" s="77"/>
      <c r="BZ347" s="77"/>
      <c r="CA347" s="77"/>
      <c r="CB347" s="77"/>
      <c r="CC347" s="77"/>
      <c r="CD347" s="77"/>
      <c r="CE347" s="77"/>
      <c r="CF347" s="77"/>
      <c r="CG347" s="77"/>
      <c r="CH347" s="77"/>
      <c r="CI347" s="77"/>
      <c r="CJ347" s="77"/>
      <c r="CK347" s="77"/>
      <c r="CL347" s="77"/>
      <c r="CM347" s="77"/>
      <c r="CN347" s="77"/>
      <c r="CO347" s="77"/>
      <c r="CP347" s="77"/>
      <c r="CQ347" s="77"/>
      <c r="CR347" s="77"/>
      <c r="CS347" s="77"/>
      <c r="CT347" s="77"/>
      <c r="CU347" s="77"/>
      <c r="CV347" s="77"/>
      <c r="CW347" s="77"/>
      <c r="CX347" s="77"/>
      <c r="CY347" s="77"/>
      <c r="CZ347" s="77"/>
      <c r="DA347" s="77"/>
      <c r="DB347" s="77"/>
      <c r="DC347" s="77"/>
      <c r="DD347" s="77"/>
      <c r="DE347" s="77"/>
      <c r="DF347" s="77"/>
      <c r="DG347" s="77"/>
      <c r="DH347" s="77"/>
      <c r="DI347" s="77"/>
      <c r="DJ347" s="77"/>
      <c r="DK347" s="77"/>
      <c r="DL347" s="77"/>
      <c r="DM347" s="77"/>
      <c r="DN347" s="77"/>
      <c r="DO347" s="77"/>
      <c r="DP347" s="77"/>
      <c r="DQ347" s="77"/>
      <c r="DR347" s="77"/>
      <c r="DS347" s="77"/>
      <c r="DT347" s="77"/>
      <c r="DU347" s="77"/>
      <c r="DV347" s="77"/>
      <c r="DW347" s="77"/>
      <c r="DX347" s="77"/>
      <c r="DY347" s="77"/>
      <c r="DZ347" s="77"/>
      <c r="EA347" s="77"/>
      <c r="EB347" s="77"/>
      <c r="EC347" s="77"/>
      <c r="ED347" s="77"/>
      <c r="EE347" s="77"/>
      <c r="EF347" s="77"/>
      <c r="EG347" s="77"/>
      <c r="EH347" s="77"/>
      <c r="EI347" s="77"/>
      <c r="EJ347" s="77"/>
      <c r="EK347" s="77"/>
      <c r="EL347" s="77"/>
      <c r="EM347" s="77"/>
      <c r="EN347" s="77"/>
      <c r="EO347" s="77"/>
      <c r="EP347" s="77"/>
      <c r="EQ347" s="77"/>
      <c r="ER347" s="77"/>
      <c r="ES347" s="77"/>
      <c r="ET347" s="77"/>
      <c r="EU347" s="77"/>
      <c r="EV347" s="77"/>
      <c r="EW347" s="77"/>
      <c r="EX347" s="77"/>
      <c r="EY347" s="77"/>
      <c r="EZ347" s="77"/>
      <c r="FA347" s="77"/>
      <c r="FB347" s="77"/>
      <c r="FC347" s="77"/>
      <c r="FD347" s="77"/>
      <c r="FE347" s="77"/>
      <c r="FF347" s="77"/>
      <c r="FG347" s="77"/>
      <c r="FH347" s="77"/>
      <c r="FI347" s="77"/>
      <c r="FJ347" s="77"/>
      <c r="FK347" s="77"/>
    </row>
    <row r="348" spans="1:167" s="78" customFormat="1" x14ac:dyDescent="0.2">
      <c r="A348" s="97" t="s">
        <v>2120</v>
      </c>
      <c r="B348" s="97" t="s">
        <v>768</v>
      </c>
      <c r="C348" s="98" t="s">
        <v>1371</v>
      </c>
      <c r="D348" s="99" t="s">
        <v>17</v>
      </c>
      <c r="E348" s="99">
        <v>30</v>
      </c>
      <c r="F348" s="99">
        <v>0.3</v>
      </c>
      <c r="G348" s="100"/>
      <c r="H348" s="101"/>
      <c r="I348" s="123">
        <v>9.5189999999999984</v>
      </c>
      <c r="J348" s="102">
        <f t="shared" si="15"/>
        <v>285.57</v>
      </c>
      <c r="K348" s="101">
        <f>BDI!$G$17</f>
        <v>0.11260000000000001</v>
      </c>
      <c r="L348" s="101"/>
      <c r="M348" s="101"/>
      <c r="N348" s="104">
        <f t="shared" si="16"/>
        <v>10.59</v>
      </c>
      <c r="O348" s="103">
        <f t="shared" si="17"/>
        <v>95.31</v>
      </c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7"/>
      <c r="BA348" s="77"/>
      <c r="BB348" s="77"/>
      <c r="BC348" s="77"/>
      <c r="BD348" s="77"/>
      <c r="BE348" s="77"/>
      <c r="BF348" s="77"/>
      <c r="BG348" s="77"/>
      <c r="BH348" s="77"/>
      <c r="BI348" s="77"/>
      <c r="BJ348" s="77"/>
      <c r="BK348" s="77"/>
      <c r="BL348" s="77"/>
      <c r="BM348" s="77"/>
      <c r="BN348" s="77"/>
      <c r="BO348" s="77"/>
      <c r="BP348" s="77"/>
      <c r="BQ348" s="77"/>
      <c r="BR348" s="77"/>
      <c r="BS348" s="77"/>
      <c r="BT348" s="77"/>
      <c r="BU348" s="77"/>
      <c r="BV348" s="77"/>
      <c r="BW348" s="77"/>
      <c r="BX348" s="77"/>
      <c r="BY348" s="77"/>
      <c r="BZ348" s="77"/>
      <c r="CA348" s="77"/>
      <c r="CB348" s="77"/>
      <c r="CC348" s="77"/>
      <c r="CD348" s="77"/>
      <c r="CE348" s="77"/>
      <c r="CF348" s="77"/>
      <c r="CG348" s="77"/>
      <c r="CH348" s="77"/>
      <c r="CI348" s="77"/>
      <c r="CJ348" s="77"/>
      <c r="CK348" s="77"/>
      <c r="CL348" s="77"/>
      <c r="CM348" s="77"/>
      <c r="CN348" s="77"/>
      <c r="CO348" s="77"/>
      <c r="CP348" s="77"/>
      <c r="CQ348" s="77"/>
      <c r="CR348" s="77"/>
      <c r="CS348" s="77"/>
      <c r="CT348" s="77"/>
      <c r="CU348" s="77"/>
      <c r="CV348" s="77"/>
      <c r="CW348" s="77"/>
      <c r="CX348" s="77"/>
      <c r="CY348" s="77"/>
      <c r="CZ348" s="77"/>
      <c r="DA348" s="77"/>
      <c r="DB348" s="77"/>
      <c r="DC348" s="77"/>
      <c r="DD348" s="77"/>
      <c r="DE348" s="77"/>
      <c r="DF348" s="77"/>
      <c r="DG348" s="77"/>
      <c r="DH348" s="77"/>
      <c r="DI348" s="77"/>
      <c r="DJ348" s="77"/>
      <c r="DK348" s="77"/>
      <c r="DL348" s="77"/>
      <c r="DM348" s="77"/>
      <c r="DN348" s="77"/>
      <c r="DO348" s="77"/>
      <c r="DP348" s="77"/>
      <c r="DQ348" s="77"/>
      <c r="DR348" s="77"/>
      <c r="DS348" s="77"/>
      <c r="DT348" s="77"/>
      <c r="DU348" s="77"/>
      <c r="DV348" s="77"/>
      <c r="DW348" s="77"/>
      <c r="DX348" s="77"/>
      <c r="DY348" s="77"/>
      <c r="DZ348" s="77"/>
      <c r="EA348" s="77"/>
      <c r="EB348" s="77"/>
      <c r="EC348" s="77"/>
      <c r="ED348" s="77"/>
      <c r="EE348" s="77"/>
      <c r="EF348" s="77"/>
      <c r="EG348" s="77"/>
      <c r="EH348" s="77"/>
      <c r="EI348" s="77"/>
      <c r="EJ348" s="77"/>
      <c r="EK348" s="77"/>
      <c r="EL348" s="77"/>
      <c r="EM348" s="77"/>
      <c r="EN348" s="77"/>
      <c r="EO348" s="77"/>
      <c r="EP348" s="77"/>
      <c r="EQ348" s="77"/>
      <c r="ER348" s="77"/>
      <c r="ES348" s="77"/>
      <c r="ET348" s="77"/>
      <c r="EU348" s="77"/>
      <c r="EV348" s="77"/>
      <c r="EW348" s="77"/>
      <c r="EX348" s="77"/>
      <c r="EY348" s="77"/>
      <c r="EZ348" s="77"/>
      <c r="FA348" s="77"/>
      <c r="FB348" s="77"/>
      <c r="FC348" s="77"/>
      <c r="FD348" s="77"/>
      <c r="FE348" s="77"/>
      <c r="FF348" s="77"/>
      <c r="FG348" s="77"/>
      <c r="FH348" s="77"/>
      <c r="FI348" s="77"/>
      <c r="FJ348" s="77"/>
      <c r="FK348" s="77"/>
    </row>
    <row r="349" spans="1:167" s="78" customFormat="1" x14ac:dyDescent="0.2">
      <c r="A349" s="97" t="s">
        <v>2121</v>
      </c>
      <c r="B349" s="97" t="s">
        <v>769</v>
      </c>
      <c r="C349" s="98" t="s">
        <v>1372</v>
      </c>
      <c r="D349" s="99" t="s">
        <v>8</v>
      </c>
      <c r="E349" s="99">
        <v>300</v>
      </c>
      <c r="F349" s="99">
        <v>0.3</v>
      </c>
      <c r="G349" s="100"/>
      <c r="H349" s="101"/>
      <c r="I349" s="123">
        <v>57.769500000000001</v>
      </c>
      <c r="J349" s="102">
        <f t="shared" si="15"/>
        <v>17330.849999999999</v>
      </c>
      <c r="K349" s="101">
        <f>BDI!$G$17</f>
        <v>0.11260000000000001</v>
      </c>
      <c r="L349" s="101"/>
      <c r="M349" s="101"/>
      <c r="N349" s="104">
        <f t="shared" si="16"/>
        <v>64.27</v>
      </c>
      <c r="O349" s="103">
        <f t="shared" si="17"/>
        <v>5784.3</v>
      </c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  <c r="AY349" s="77"/>
      <c r="AZ349" s="77"/>
      <c r="BA349" s="77"/>
      <c r="BB349" s="77"/>
      <c r="BC349" s="77"/>
      <c r="BD349" s="77"/>
      <c r="BE349" s="77"/>
      <c r="BF349" s="77"/>
      <c r="BG349" s="77"/>
      <c r="BH349" s="77"/>
      <c r="BI349" s="77"/>
      <c r="BJ349" s="77"/>
      <c r="BK349" s="77"/>
      <c r="BL349" s="77"/>
      <c r="BM349" s="77"/>
      <c r="BN349" s="77"/>
      <c r="BO349" s="77"/>
      <c r="BP349" s="77"/>
      <c r="BQ349" s="77"/>
      <c r="BR349" s="77"/>
      <c r="BS349" s="77"/>
      <c r="BT349" s="77"/>
      <c r="BU349" s="77"/>
      <c r="BV349" s="77"/>
      <c r="BW349" s="77"/>
      <c r="BX349" s="77"/>
      <c r="BY349" s="77"/>
      <c r="BZ349" s="77"/>
      <c r="CA349" s="77"/>
      <c r="CB349" s="77"/>
      <c r="CC349" s="77"/>
      <c r="CD349" s="77"/>
      <c r="CE349" s="77"/>
      <c r="CF349" s="77"/>
      <c r="CG349" s="77"/>
      <c r="CH349" s="77"/>
      <c r="CI349" s="77"/>
      <c r="CJ349" s="77"/>
      <c r="CK349" s="77"/>
      <c r="CL349" s="77"/>
      <c r="CM349" s="77"/>
      <c r="CN349" s="77"/>
      <c r="CO349" s="77"/>
      <c r="CP349" s="77"/>
      <c r="CQ349" s="77"/>
      <c r="CR349" s="77"/>
      <c r="CS349" s="77"/>
      <c r="CT349" s="77"/>
      <c r="CU349" s="77"/>
      <c r="CV349" s="77"/>
      <c r="CW349" s="77"/>
      <c r="CX349" s="77"/>
      <c r="CY349" s="77"/>
      <c r="CZ349" s="77"/>
      <c r="DA349" s="77"/>
      <c r="DB349" s="77"/>
      <c r="DC349" s="77"/>
      <c r="DD349" s="77"/>
      <c r="DE349" s="77"/>
      <c r="DF349" s="77"/>
      <c r="DG349" s="77"/>
      <c r="DH349" s="77"/>
      <c r="DI349" s="77"/>
      <c r="DJ349" s="77"/>
      <c r="DK349" s="77"/>
      <c r="DL349" s="77"/>
      <c r="DM349" s="77"/>
      <c r="DN349" s="77"/>
      <c r="DO349" s="77"/>
      <c r="DP349" s="77"/>
      <c r="DQ349" s="77"/>
      <c r="DR349" s="77"/>
      <c r="DS349" s="77"/>
      <c r="DT349" s="77"/>
      <c r="DU349" s="77"/>
      <c r="DV349" s="77"/>
      <c r="DW349" s="77"/>
      <c r="DX349" s="77"/>
      <c r="DY349" s="77"/>
      <c r="DZ349" s="77"/>
      <c r="EA349" s="77"/>
      <c r="EB349" s="77"/>
      <c r="EC349" s="77"/>
      <c r="ED349" s="77"/>
      <c r="EE349" s="77"/>
      <c r="EF349" s="77"/>
      <c r="EG349" s="77"/>
      <c r="EH349" s="77"/>
      <c r="EI349" s="77"/>
      <c r="EJ349" s="77"/>
      <c r="EK349" s="77"/>
      <c r="EL349" s="77"/>
      <c r="EM349" s="77"/>
      <c r="EN349" s="77"/>
      <c r="EO349" s="77"/>
      <c r="EP349" s="77"/>
      <c r="EQ349" s="77"/>
      <c r="ER349" s="77"/>
      <c r="ES349" s="77"/>
      <c r="ET349" s="77"/>
      <c r="EU349" s="77"/>
      <c r="EV349" s="77"/>
      <c r="EW349" s="77"/>
      <c r="EX349" s="77"/>
      <c r="EY349" s="77"/>
      <c r="EZ349" s="77"/>
      <c r="FA349" s="77"/>
      <c r="FB349" s="77"/>
      <c r="FC349" s="77"/>
      <c r="FD349" s="77"/>
      <c r="FE349" s="77"/>
      <c r="FF349" s="77"/>
      <c r="FG349" s="77"/>
      <c r="FH349" s="77"/>
      <c r="FI349" s="77"/>
      <c r="FJ349" s="77"/>
      <c r="FK349" s="77"/>
    </row>
    <row r="350" spans="1:167" s="78" customFormat="1" x14ac:dyDescent="0.2">
      <c r="A350" s="97" t="s">
        <v>2122</v>
      </c>
      <c r="B350" s="97" t="s">
        <v>770</v>
      </c>
      <c r="C350" s="98" t="s">
        <v>1373</v>
      </c>
      <c r="D350" s="99" t="s">
        <v>17</v>
      </c>
      <c r="E350" s="99">
        <v>600</v>
      </c>
      <c r="F350" s="99">
        <v>0.3</v>
      </c>
      <c r="G350" s="100"/>
      <c r="H350" s="101"/>
      <c r="I350" s="123">
        <v>22.058999999999997</v>
      </c>
      <c r="J350" s="102">
        <f t="shared" si="15"/>
        <v>13235.4</v>
      </c>
      <c r="K350" s="101">
        <f>BDI!$G$17</f>
        <v>0.11260000000000001</v>
      </c>
      <c r="L350" s="101"/>
      <c r="M350" s="101"/>
      <c r="N350" s="104">
        <f t="shared" si="16"/>
        <v>24.54</v>
      </c>
      <c r="O350" s="103">
        <f t="shared" si="17"/>
        <v>4417.2</v>
      </c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  <c r="AY350" s="77"/>
      <c r="AZ350" s="77"/>
      <c r="BA350" s="77"/>
      <c r="BB350" s="77"/>
      <c r="BC350" s="77"/>
      <c r="BD350" s="77"/>
      <c r="BE350" s="77"/>
      <c r="BF350" s="77"/>
      <c r="BG350" s="77"/>
      <c r="BH350" s="77"/>
      <c r="BI350" s="77"/>
      <c r="BJ350" s="77"/>
      <c r="BK350" s="77"/>
      <c r="BL350" s="77"/>
      <c r="BM350" s="77"/>
      <c r="BN350" s="77"/>
      <c r="BO350" s="77"/>
      <c r="BP350" s="77"/>
      <c r="BQ350" s="77"/>
      <c r="BR350" s="77"/>
      <c r="BS350" s="77"/>
      <c r="BT350" s="77"/>
      <c r="BU350" s="77"/>
      <c r="BV350" s="77"/>
      <c r="BW350" s="77"/>
      <c r="BX350" s="77"/>
      <c r="BY350" s="77"/>
      <c r="BZ350" s="77"/>
      <c r="CA350" s="77"/>
      <c r="CB350" s="77"/>
      <c r="CC350" s="77"/>
      <c r="CD350" s="77"/>
      <c r="CE350" s="77"/>
      <c r="CF350" s="77"/>
      <c r="CG350" s="77"/>
      <c r="CH350" s="77"/>
      <c r="CI350" s="77"/>
      <c r="CJ350" s="77"/>
      <c r="CK350" s="77"/>
      <c r="CL350" s="77"/>
      <c r="CM350" s="77"/>
      <c r="CN350" s="77"/>
      <c r="CO350" s="77"/>
      <c r="CP350" s="77"/>
      <c r="CQ350" s="77"/>
      <c r="CR350" s="77"/>
      <c r="CS350" s="77"/>
      <c r="CT350" s="77"/>
      <c r="CU350" s="77"/>
      <c r="CV350" s="77"/>
      <c r="CW350" s="77"/>
      <c r="CX350" s="77"/>
      <c r="CY350" s="77"/>
      <c r="CZ350" s="77"/>
      <c r="DA350" s="77"/>
      <c r="DB350" s="77"/>
      <c r="DC350" s="77"/>
      <c r="DD350" s="77"/>
      <c r="DE350" s="77"/>
      <c r="DF350" s="77"/>
      <c r="DG350" s="77"/>
      <c r="DH350" s="77"/>
      <c r="DI350" s="77"/>
      <c r="DJ350" s="77"/>
      <c r="DK350" s="77"/>
      <c r="DL350" s="77"/>
      <c r="DM350" s="77"/>
      <c r="DN350" s="77"/>
      <c r="DO350" s="77"/>
      <c r="DP350" s="77"/>
      <c r="DQ350" s="77"/>
      <c r="DR350" s="77"/>
      <c r="DS350" s="77"/>
      <c r="DT350" s="77"/>
      <c r="DU350" s="77"/>
      <c r="DV350" s="77"/>
      <c r="DW350" s="77"/>
      <c r="DX350" s="77"/>
      <c r="DY350" s="77"/>
      <c r="DZ350" s="77"/>
      <c r="EA350" s="77"/>
      <c r="EB350" s="77"/>
      <c r="EC350" s="77"/>
      <c r="ED350" s="77"/>
      <c r="EE350" s="77"/>
      <c r="EF350" s="77"/>
      <c r="EG350" s="77"/>
      <c r="EH350" s="77"/>
      <c r="EI350" s="77"/>
      <c r="EJ350" s="77"/>
      <c r="EK350" s="77"/>
      <c r="EL350" s="77"/>
      <c r="EM350" s="77"/>
      <c r="EN350" s="77"/>
      <c r="EO350" s="77"/>
      <c r="EP350" s="77"/>
      <c r="EQ350" s="77"/>
      <c r="ER350" s="77"/>
      <c r="ES350" s="77"/>
      <c r="ET350" s="77"/>
      <c r="EU350" s="77"/>
      <c r="EV350" s="77"/>
      <c r="EW350" s="77"/>
      <c r="EX350" s="77"/>
      <c r="EY350" s="77"/>
      <c r="EZ350" s="77"/>
      <c r="FA350" s="77"/>
      <c r="FB350" s="77"/>
      <c r="FC350" s="77"/>
      <c r="FD350" s="77"/>
      <c r="FE350" s="77"/>
      <c r="FF350" s="77"/>
      <c r="FG350" s="77"/>
      <c r="FH350" s="77"/>
      <c r="FI350" s="77"/>
      <c r="FJ350" s="77"/>
      <c r="FK350" s="77"/>
    </row>
    <row r="351" spans="1:167" s="78" customFormat="1" x14ac:dyDescent="0.2">
      <c r="A351" s="97" t="s">
        <v>2123</v>
      </c>
      <c r="B351" s="97" t="s">
        <v>771</v>
      </c>
      <c r="C351" s="98" t="s">
        <v>1374</v>
      </c>
      <c r="D351" s="99" t="s">
        <v>17</v>
      </c>
      <c r="E351" s="99">
        <v>300</v>
      </c>
      <c r="F351" s="99">
        <v>0.3</v>
      </c>
      <c r="G351" s="100"/>
      <c r="H351" s="101"/>
      <c r="I351" s="123">
        <v>35.273499999999999</v>
      </c>
      <c r="J351" s="102">
        <f t="shared" si="15"/>
        <v>10582.05</v>
      </c>
      <c r="K351" s="101">
        <f>BDI!$G$17</f>
        <v>0.11260000000000001</v>
      </c>
      <c r="L351" s="101"/>
      <c r="M351" s="101"/>
      <c r="N351" s="104">
        <f t="shared" si="16"/>
        <v>39.25</v>
      </c>
      <c r="O351" s="103">
        <f t="shared" si="17"/>
        <v>3532.5</v>
      </c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  <c r="AY351" s="77"/>
      <c r="AZ351" s="77"/>
      <c r="BA351" s="77"/>
      <c r="BB351" s="77"/>
      <c r="BC351" s="77"/>
      <c r="BD351" s="77"/>
      <c r="BE351" s="77"/>
      <c r="BF351" s="77"/>
      <c r="BG351" s="77"/>
      <c r="BH351" s="77"/>
      <c r="BI351" s="77"/>
      <c r="BJ351" s="77"/>
      <c r="BK351" s="77"/>
      <c r="BL351" s="77"/>
      <c r="BM351" s="77"/>
      <c r="BN351" s="77"/>
      <c r="BO351" s="77"/>
      <c r="BP351" s="77"/>
      <c r="BQ351" s="77"/>
      <c r="BR351" s="77"/>
      <c r="BS351" s="77"/>
      <c r="BT351" s="77"/>
      <c r="BU351" s="77"/>
      <c r="BV351" s="77"/>
      <c r="BW351" s="77"/>
      <c r="BX351" s="77"/>
      <c r="BY351" s="77"/>
      <c r="BZ351" s="77"/>
      <c r="CA351" s="77"/>
      <c r="CB351" s="77"/>
      <c r="CC351" s="77"/>
      <c r="CD351" s="77"/>
      <c r="CE351" s="77"/>
      <c r="CF351" s="77"/>
      <c r="CG351" s="77"/>
      <c r="CH351" s="77"/>
      <c r="CI351" s="77"/>
      <c r="CJ351" s="77"/>
      <c r="CK351" s="77"/>
      <c r="CL351" s="77"/>
      <c r="CM351" s="77"/>
      <c r="CN351" s="77"/>
      <c r="CO351" s="77"/>
      <c r="CP351" s="77"/>
      <c r="CQ351" s="77"/>
      <c r="CR351" s="77"/>
      <c r="CS351" s="77"/>
      <c r="CT351" s="77"/>
      <c r="CU351" s="77"/>
      <c r="CV351" s="77"/>
      <c r="CW351" s="77"/>
      <c r="CX351" s="77"/>
      <c r="CY351" s="77"/>
      <c r="CZ351" s="77"/>
      <c r="DA351" s="77"/>
      <c r="DB351" s="77"/>
      <c r="DC351" s="77"/>
      <c r="DD351" s="77"/>
      <c r="DE351" s="77"/>
      <c r="DF351" s="77"/>
      <c r="DG351" s="77"/>
      <c r="DH351" s="77"/>
      <c r="DI351" s="77"/>
      <c r="DJ351" s="77"/>
      <c r="DK351" s="77"/>
      <c r="DL351" s="77"/>
      <c r="DM351" s="77"/>
      <c r="DN351" s="77"/>
      <c r="DO351" s="77"/>
      <c r="DP351" s="77"/>
      <c r="DQ351" s="77"/>
      <c r="DR351" s="77"/>
      <c r="DS351" s="77"/>
      <c r="DT351" s="77"/>
      <c r="DU351" s="77"/>
      <c r="DV351" s="77"/>
      <c r="DW351" s="77"/>
      <c r="DX351" s="77"/>
      <c r="DY351" s="77"/>
      <c r="DZ351" s="77"/>
      <c r="EA351" s="77"/>
      <c r="EB351" s="77"/>
      <c r="EC351" s="77"/>
      <c r="ED351" s="77"/>
      <c r="EE351" s="77"/>
      <c r="EF351" s="77"/>
      <c r="EG351" s="77"/>
      <c r="EH351" s="77"/>
      <c r="EI351" s="77"/>
      <c r="EJ351" s="77"/>
      <c r="EK351" s="77"/>
      <c r="EL351" s="77"/>
      <c r="EM351" s="77"/>
      <c r="EN351" s="77"/>
      <c r="EO351" s="77"/>
      <c r="EP351" s="77"/>
      <c r="EQ351" s="77"/>
      <c r="ER351" s="77"/>
      <c r="ES351" s="77"/>
      <c r="ET351" s="77"/>
      <c r="EU351" s="77"/>
      <c r="EV351" s="77"/>
      <c r="EW351" s="77"/>
      <c r="EX351" s="77"/>
      <c r="EY351" s="77"/>
      <c r="EZ351" s="77"/>
      <c r="FA351" s="77"/>
      <c r="FB351" s="77"/>
      <c r="FC351" s="77"/>
      <c r="FD351" s="77"/>
      <c r="FE351" s="77"/>
      <c r="FF351" s="77"/>
      <c r="FG351" s="77"/>
      <c r="FH351" s="77"/>
      <c r="FI351" s="77"/>
      <c r="FJ351" s="77"/>
      <c r="FK351" s="77"/>
    </row>
    <row r="352" spans="1:167" s="78" customFormat="1" x14ac:dyDescent="0.2">
      <c r="A352" s="97" t="s">
        <v>2124</v>
      </c>
      <c r="B352" s="97" t="s">
        <v>772</v>
      </c>
      <c r="C352" s="98" t="s">
        <v>1375</v>
      </c>
      <c r="D352" s="99" t="s">
        <v>17</v>
      </c>
      <c r="E352" s="99">
        <v>300</v>
      </c>
      <c r="F352" s="99">
        <v>0.3</v>
      </c>
      <c r="G352" s="100"/>
      <c r="H352" s="101"/>
      <c r="I352" s="123">
        <v>12.254999999999999</v>
      </c>
      <c r="J352" s="102">
        <f t="shared" si="15"/>
        <v>3676.5</v>
      </c>
      <c r="K352" s="101">
        <f>BDI!$G$17</f>
        <v>0.11260000000000001</v>
      </c>
      <c r="L352" s="101"/>
      <c r="M352" s="101"/>
      <c r="N352" s="104">
        <f t="shared" si="16"/>
        <v>13.63</v>
      </c>
      <c r="O352" s="103">
        <f t="shared" si="17"/>
        <v>1226.7</v>
      </c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  <c r="AY352" s="77"/>
      <c r="AZ352" s="77"/>
      <c r="BA352" s="77"/>
      <c r="BB352" s="77"/>
      <c r="BC352" s="77"/>
      <c r="BD352" s="77"/>
      <c r="BE352" s="77"/>
      <c r="BF352" s="77"/>
      <c r="BG352" s="77"/>
      <c r="BH352" s="77"/>
      <c r="BI352" s="77"/>
      <c r="BJ352" s="77"/>
      <c r="BK352" s="77"/>
      <c r="BL352" s="77"/>
      <c r="BM352" s="77"/>
      <c r="BN352" s="77"/>
      <c r="BO352" s="77"/>
      <c r="BP352" s="77"/>
      <c r="BQ352" s="77"/>
      <c r="BR352" s="77"/>
      <c r="BS352" s="77"/>
      <c r="BT352" s="77"/>
      <c r="BU352" s="77"/>
      <c r="BV352" s="77"/>
      <c r="BW352" s="77"/>
      <c r="BX352" s="77"/>
      <c r="BY352" s="77"/>
      <c r="BZ352" s="77"/>
      <c r="CA352" s="77"/>
      <c r="CB352" s="77"/>
      <c r="CC352" s="77"/>
      <c r="CD352" s="77"/>
      <c r="CE352" s="77"/>
      <c r="CF352" s="77"/>
      <c r="CG352" s="77"/>
      <c r="CH352" s="77"/>
      <c r="CI352" s="77"/>
      <c r="CJ352" s="77"/>
      <c r="CK352" s="77"/>
      <c r="CL352" s="77"/>
      <c r="CM352" s="77"/>
      <c r="CN352" s="77"/>
      <c r="CO352" s="77"/>
      <c r="CP352" s="77"/>
      <c r="CQ352" s="77"/>
      <c r="CR352" s="77"/>
      <c r="CS352" s="77"/>
      <c r="CT352" s="77"/>
      <c r="CU352" s="77"/>
      <c r="CV352" s="77"/>
      <c r="CW352" s="77"/>
      <c r="CX352" s="77"/>
      <c r="CY352" s="77"/>
      <c r="CZ352" s="77"/>
      <c r="DA352" s="77"/>
      <c r="DB352" s="77"/>
      <c r="DC352" s="77"/>
      <c r="DD352" s="77"/>
      <c r="DE352" s="77"/>
      <c r="DF352" s="77"/>
      <c r="DG352" s="77"/>
      <c r="DH352" s="77"/>
      <c r="DI352" s="77"/>
      <c r="DJ352" s="77"/>
      <c r="DK352" s="77"/>
      <c r="DL352" s="77"/>
      <c r="DM352" s="77"/>
      <c r="DN352" s="77"/>
      <c r="DO352" s="77"/>
      <c r="DP352" s="77"/>
      <c r="DQ352" s="77"/>
      <c r="DR352" s="77"/>
      <c r="DS352" s="77"/>
      <c r="DT352" s="77"/>
      <c r="DU352" s="77"/>
      <c r="DV352" s="77"/>
      <c r="DW352" s="77"/>
      <c r="DX352" s="77"/>
      <c r="DY352" s="77"/>
      <c r="DZ352" s="77"/>
      <c r="EA352" s="77"/>
      <c r="EB352" s="77"/>
      <c r="EC352" s="77"/>
      <c r="ED352" s="77"/>
      <c r="EE352" s="77"/>
      <c r="EF352" s="77"/>
      <c r="EG352" s="77"/>
      <c r="EH352" s="77"/>
      <c r="EI352" s="77"/>
      <c r="EJ352" s="77"/>
      <c r="EK352" s="77"/>
      <c r="EL352" s="77"/>
      <c r="EM352" s="77"/>
      <c r="EN352" s="77"/>
      <c r="EO352" s="77"/>
      <c r="EP352" s="77"/>
      <c r="EQ352" s="77"/>
      <c r="ER352" s="77"/>
      <c r="ES352" s="77"/>
      <c r="ET352" s="77"/>
      <c r="EU352" s="77"/>
      <c r="EV352" s="77"/>
      <c r="EW352" s="77"/>
      <c r="EX352" s="77"/>
      <c r="EY352" s="77"/>
      <c r="EZ352" s="77"/>
      <c r="FA352" s="77"/>
      <c r="FB352" s="77"/>
      <c r="FC352" s="77"/>
      <c r="FD352" s="77"/>
      <c r="FE352" s="77"/>
      <c r="FF352" s="77"/>
      <c r="FG352" s="77"/>
      <c r="FH352" s="77"/>
      <c r="FI352" s="77"/>
      <c r="FJ352" s="77"/>
      <c r="FK352" s="77"/>
    </row>
    <row r="353" spans="1:167" s="78" customFormat="1" x14ac:dyDescent="0.2">
      <c r="A353" s="97" t="s">
        <v>2125</v>
      </c>
      <c r="B353" s="97" t="s">
        <v>773</v>
      </c>
      <c r="C353" s="98" t="s">
        <v>1376</v>
      </c>
      <c r="D353" s="99" t="s">
        <v>17</v>
      </c>
      <c r="E353" s="99">
        <v>300</v>
      </c>
      <c r="F353" s="99">
        <v>0.3</v>
      </c>
      <c r="G353" s="100"/>
      <c r="H353" s="101"/>
      <c r="I353" s="123">
        <v>14.212</v>
      </c>
      <c r="J353" s="102">
        <f t="shared" si="15"/>
        <v>4263.6000000000004</v>
      </c>
      <c r="K353" s="101">
        <f>BDI!$G$17</f>
        <v>0.11260000000000001</v>
      </c>
      <c r="L353" s="101"/>
      <c r="M353" s="101"/>
      <c r="N353" s="104">
        <f t="shared" si="16"/>
        <v>15.81</v>
      </c>
      <c r="O353" s="103">
        <f t="shared" si="17"/>
        <v>1422.9</v>
      </c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  <c r="AY353" s="77"/>
      <c r="AZ353" s="77"/>
      <c r="BA353" s="77"/>
      <c r="BB353" s="77"/>
      <c r="BC353" s="77"/>
      <c r="BD353" s="77"/>
      <c r="BE353" s="77"/>
      <c r="BF353" s="77"/>
      <c r="BG353" s="77"/>
      <c r="BH353" s="77"/>
      <c r="BI353" s="77"/>
      <c r="BJ353" s="77"/>
      <c r="BK353" s="77"/>
      <c r="BL353" s="77"/>
      <c r="BM353" s="77"/>
      <c r="BN353" s="77"/>
      <c r="BO353" s="77"/>
      <c r="BP353" s="77"/>
      <c r="BQ353" s="77"/>
      <c r="BR353" s="77"/>
      <c r="BS353" s="77"/>
      <c r="BT353" s="77"/>
      <c r="BU353" s="77"/>
      <c r="BV353" s="77"/>
      <c r="BW353" s="77"/>
      <c r="BX353" s="77"/>
      <c r="BY353" s="77"/>
      <c r="BZ353" s="77"/>
      <c r="CA353" s="77"/>
      <c r="CB353" s="77"/>
      <c r="CC353" s="77"/>
      <c r="CD353" s="77"/>
      <c r="CE353" s="77"/>
      <c r="CF353" s="77"/>
      <c r="CG353" s="77"/>
      <c r="CH353" s="77"/>
      <c r="CI353" s="77"/>
      <c r="CJ353" s="77"/>
      <c r="CK353" s="77"/>
      <c r="CL353" s="77"/>
      <c r="CM353" s="77"/>
      <c r="CN353" s="77"/>
      <c r="CO353" s="77"/>
      <c r="CP353" s="77"/>
      <c r="CQ353" s="77"/>
      <c r="CR353" s="77"/>
      <c r="CS353" s="77"/>
      <c r="CT353" s="77"/>
      <c r="CU353" s="77"/>
      <c r="CV353" s="77"/>
      <c r="CW353" s="77"/>
      <c r="CX353" s="77"/>
      <c r="CY353" s="77"/>
      <c r="CZ353" s="77"/>
      <c r="DA353" s="77"/>
      <c r="DB353" s="77"/>
      <c r="DC353" s="77"/>
      <c r="DD353" s="77"/>
      <c r="DE353" s="77"/>
      <c r="DF353" s="77"/>
      <c r="DG353" s="77"/>
      <c r="DH353" s="77"/>
      <c r="DI353" s="77"/>
      <c r="DJ353" s="77"/>
      <c r="DK353" s="77"/>
      <c r="DL353" s="77"/>
      <c r="DM353" s="77"/>
      <c r="DN353" s="77"/>
      <c r="DO353" s="77"/>
      <c r="DP353" s="77"/>
      <c r="DQ353" s="77"/>
      <c r="DR353" s="77"/>
      <c r="DS353" s="77"/>
      <c r="DT353" s="77"/>
      <c r="DU353" s="77"/>
      <c r="DV353" s="77"/>
      <c r="DW353" s="77"/>
      <c r="DX353" s="77"/>
      <c r="DY353" s="77"/>
      <c r="DZ353" s="77"/>
      <c r="EA353" s="77"/>
      <c r="EB353" s="77"/>
      <c r="EC353" s="77"/>
      <c r="ED353" s="77"/>
      <c r="EE353" s="77"/>
      <c r="EF353" s="77"/>
      <c r="EG353" s="77"/>
      <c r="EH353" s="77"/>
      <c r="EI353" s="77"/>
      <c r="EJ353" s="77"/>
      <c r="EK353" s="77"/>
      <c r="EL353" s="77"/>
      <c r="EM353" s="77"/>
      <c r="EN353" s="77"/>
      <c r="EO353" s="77"/>
      <c r="EP353" s="77"/>
      <c r="EQ353" s="77"/>
      <c r="ER353" s="77"/>
      <c r="ES353" s="77"/>
      <c r="ET353" s="77"/>
      <c r="EU353" s="77"/>
      <c r="EV353" s="77"/>
      <c r="EW353" s="77"/>
      <c r="EX353" s="77"/>
      <c r="EY353" s="77"/>
      <c r="EZ353" s="77"/>
      <c r="FA353" s="77"/>
      <c r="FB353" s="77"/>
      <c r="FC353" s="77"/>
      <c r="FD353" s="77"/>
      <c r="FE353" s="77"/>
      <c r="FF353" s="77"/>
      <c r="FG353" s="77"/>
      <c r="FH353" s="77"/>
      <c r="FI353" s="77"/>
      <c r="FJ353" s="77"/>
      <c r="FK353" s="77"/>
    </row>
    <row r="354" spans="1:167" s="78" customFormat="1" x14ac:dyDescent="0.2">
      <c r="A354" s="97" t="s">
        <v>2126</v>
      </c>
      <c r="B354" s="97" t="s">
        <v>774</v>
      </c>
      <c r="C354" s="98" t="s">
        <v>1377</v>
      </c>
      <c r="D354" s="99" t="s">
        <v>17</v>
      </c>
      <c r="E354" s="99">
        <v>150</v>
      </c>
      <c r="F354" s="99">
        <v>0.3</v>
      </c>
      <c r="G354" s="100"/>
      <c r="H354" s="101"/>
      <c r="I354" s="123">
        <v>10.801499999999999</v>
      </c>
      <c r="J354" s="102">
        <f t="shared" si="15"/>
        <v>1620.23</v>
      </c>
      <c r="K354" s="101">
        <f>BDI!$G$17</f>
        <v>0.11260000000000001</v>
      </c>
      <c r="L354" s="101"/>
      <c r="M354" s="101"/>
      <c r="N354" s="104">
        <f t="shared" si="16"/>
        <v>12.02</v>
      </c>
      <c r="O354" s="103">
        <f t="shared" si="17"/>
        <v>540.9</v>
      </c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  <c r="AY354" s="77"/>
      <c r="AZ354" s="77"/>
      <c r="BA354" s="77"/>
      <c r="BB354" s="77"/>
      <c r="BC354" s="77"/>
      <c r="BD354" s="77"/>
      <c r="BE354" s="77"/>
      <c r="BF354" s="77"/>
      <c r="BG354" s="77"/>
      <c r="BH354" s="77"/>
      <c r="BI354" s="77"/>
      <c r="BJ354" s="77"/>
      <c r="BK354" s="77"/>
      <c r="BL354" s="77"/>
      <c r="BM354" s="77"/>
      <c r="BN354" s="77"/>
      <c r="BO354" s="77"/>
      <c r="BP354" s="77"/>
      <c r="BQ354" s="77"/>
      <c r="BR354" s="77"/>
      <c r="BS354" s="77"/>
      <c r="BT354" s="77"/>
      <c r="BU354" s="77"/>
      <c r="BV354" s="77"/>
      <c r="BW354" s="77"/>
      <c r="BX354" s="77"/>
      <c r="BY354" s="77"/>
      <c r="BZ354" s="77"/>
      <c r="CA354" s="77"/>
      <c r="CB354" s="77"/>
      <c r="CC354" s="77"/>
      <c r="CD354" s="77"/>
      <c r="CE354" s="77"/>
      <c r="CF354" s="77"/>
      <c r="CG354" s="77"/>
      <c r="CH354" s="77"/>
      <c r="CI354" s="77"/>
      <c r="CJ354" s="77"/>
      <c r="CK354" s="77"/>
      <c r="CL354" s="77"/>
      <c r="CM354" s="77"/>
      <c r="CN354" s="77"/>
      <c r="CO354" s="77"/>
      <c r="CP354" s="77"/>
      <c r="CQ354" s="77"/>
      <c r="CR354" s="77"/>
      <c r="CS354" s="77"/>
      <c r="CT354" s="77"/>
      <c r="CU354" s="77"/>
      <c r="CV354" s="77"/>
      <c r="CW354" s="77"/>
      <c r="CX354" s="77"/>
      <c r="CY354" s="77"/>
      <c r="CZ354" s="77"/>
      <c r="DA354" s="77"/>
      <c r="DB354" s="77"/>
      <c r="DC354" s="77"/>
      <c r="DD354" s="77"/>
      <c r="DE354" s="77"/>
      <c r="DF354" s="77"/>
      <c r="DG354" s="77"/>
      <c r="DH354" s="77"/>
      <c r="DI354" s="77"/>
      <c r="DJ354" s="77"/>
      <c r="DK354" s="77"/>
      <c r="DL354" s="77"/>
      <c r="DM354" s="77"/>
      <c r="DN354" s="77"/>
      <c r="DO354" s="77"/>
      <c r="DP354" s="77"/>
      <c r="DQ354" s="77"/>
      <c r="DR354" s="77"/>
      <c r="DS354" s="77"/>
      <c r="DT354" s="77"/>
      <c r="DU354" s="77"/>
      <c r="DV354" s="77"/>
      <c r="DW354" s="77"/>
      <c r="DX354" s="77"/>
      <c r="DY354" s="77"/>
      <c r="DZ354" s="77"/>
      <c r="EA354" s="77"/>
      <c r="EB354" s="77"/>
      <c r="EC354" s="77"/>
      <c r="ED354" s="77"/>
      <c r="EE354" s="77"/>
      <c r="EF354" s="77"/>
      <c r="EG354" s="77"/>
      <c r="EH354" s="77"/>
      <c r="EI354" s="77"/>
      <c r="EJ354" s="77"/>
      <c r="EK354" s="77"/>
      <c r="EL354" s="77"/>
      <c r="EM354" s="77"/>
      <c r="EN354" s="77"/>
      <c r="EO354" s="77"/>
      <c r="EP354" s="77"/>
      <c r="EQ354" s="77"/>
      <c r="ER354" s="77"/>
      <c r="ES354" s="77"/>
      <c r="ET354" s="77"/>
      <c r="EU354" s="77"/>
      <c r="EV354" s="77"/>
      <c r="EW354" s="77"/>
      <c r="EX354" s="77"/>
      <c r="EY354" s="77"/>
      <c r="EZ354" s="77"/>
      <c r="FA354" s="77"/>
      <c r="FB354" s="77"/>
      <c r="FC354" s="77"/>
      <c r="FD354" s="77"/>
      <c r="FE354" s="77"/>
      <c r="FF354" s="77"/>
      <c r="FG354" s="77"/>
      <c r="FH354" s="77"/>
      <c r="FI354" s="77"/>
      <c r="FJ354" s="77"/>
      <c r="FK354" s="77"/>
    </row>
    <row r="355" spans="1:167" s="78" customFormat="1" x14ac:dyDescent="0.2">
      <c r="A355" s="97" t="s">
        <v>2127</v>
      </c>
      <c r="B355" s="97" t="s">
        <v>775</v>
      </c>
      <c r="C355" s="98" t="s">
        <v>1378</v>
      </c>
      <c r="D355" s="99" t="s">
        <v>17</v>
      </c>
      <c r="E355" s="99">
        <v>150</v>
      </c>
      <c r="F355" s="99">
        <v>0.3</v>
      </c>
      <c r="G355" s="100"/>
      <c r="H355" s="101"/>
      <c r="I355" s="123">
        <v>22.904499999999999</v>
      </c>
      <c r="J355" s="102">
        <f t="shared" si="15"/>
        <v>3435.68</v>
      </c>
      <c r="K355" s="101">
        <f>BDI!$G$17</f>
        <v>0.11260000000000001</v>
      </c>
      <c r="L355" s="101"/>
      <c r="M355" s="101"/>
      <c r="N355" s="104">
        <f t="shared" si="16"/>
        <v>25.48</v>
      </c>
      <c r="O355" s="103">
        <f t="shared" si="17"/>
        <v>1146.5999999999999</v>
      </c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  <c r="BA355" s="77"/>
      <c r="BB355" s="77"/>
      <c r="BC355" s="77"/>
      <c r="BD355" s="77"/>
      <c r="BE355" s="77"/>
      <c r="BF355" s="77"/>
      <c r="BG355" s="77"/>
      <c r="BH355" s="77"/>
      <c r="BI355" s="77"/>
      <c r="BJ355" s="77"/>
      <c r="BK355" s="77"/>
      <c r="BL355" s="77"/>
      <c r="BM355" s="77"/>
      <c r="BN355" s="77"/>
      <c r="BO355" s="77"/>
      <c r="BP355" s="77"/>
      <c r="BQ355" s="77"/>
      <c r="BR355" s="77"/>
      <c r="BS355" s="77"/>
      <c r="BT355" s="77"/>
      <c r="BU355" s="77"/>
      <c r="BV355" s="77"/>
      <c r="BW355" s="77"/>
      <c r="BX355" s="77"/>
      <c r="BY355" s="77"/>
      <c r="BZ355" s="77"/>
      <c r="CA355" s="77"/>
      <c r="CB355" s="77"/>
      <c r="CC355" s="77"/>
      <c r="CD355" s="77"/>
      <c r="CE355" s="77"/>
      <c r="CF355" s="77"/>
      <c r="CG355" s="77"/>
      <c r="CH355" s="77"/>
      <c r="CI355" s="77"/>
      <c r="CJ355" s="77"/>
      <c r="CK355" s="77"/>
      <c r="CL355" s="77"/>
      <c r="CM355" s="77"/>
      <c r="CN355" s="77"/>
      <c r="CO355" s="77"/>
      <c r="CP355" s="77"/>
      <c r="CQ355" s="77"/>
      <c r="CR355" s="77"/>
      <c r="CS355" s="77"/>
      <c r="CT355" s="77"/>
      <c r="CU355" s="77"/>
      <c r="CV355" s="77"/>
      <c r="CW355" s="77"/>
      <c r="CX355" s="77"/>
      <c r="CY355" s="77"/>
      <c r="CZ355" s="77"/>
      <c r="DA355" s="77"/>
      <c r="DB355" s="77"/>
      <c r="DC355" s="77"/>
      <c r="DD355" s="77"/>
      <c r="DE355" s="77"/>
      <c r="DF355" s="77"/>
      <c r="DG355" s="77"/>
      <c r="DH355" s="77"/>
      <c r="DI355" s="77"/>
      <c r="DJ355" s="77"/>
      <c r="DK355" s="77"/>
      <c r="DL355" s="77"/>
      <c r="DM355" s="77"/>
      <c r="DN355" s="77"/>
      <c r="DO355" s="77"/>
      <c r="DP355" s="77"/>
      <c r="DQ355" s="77"/>
      <c r="DR355" s="77"/>
      <c r="DS355" s="77"/>
      <c r="DT355" s="77"/>
      <c r="DU355" s="77"/>
      <c r="DV355" s="77"/>
      <c r="DW355" s="77"/>
      <c r="DX355" s="77"/>
      <c r="DY355" s="77"/>
      <c r="DZ355" s="77"/>
      <c r="EA355" s="77"/>
      <c r="EB355" s="77"/>
      <c r="EC355" s="77"/>
      <c r="ED355" s="77"/>
      <c r="EE355" s="77"/>
      <c r="EF355" s="77"/>
      <c r="EG355" s="77"/>
      <c r="EH355" s="77"/>
      <c r="EI355" s="77"/>
      <c r="EJ355" s="77"/>
      <c r="EK355" s="77"/>
      <c r="EL355" s="77"/>
      <c r="EM355" s="77"/>
      <c r="EN355" s="77"/>
      <c r="EO355" s="77"/>
      <c r="EP355" s="77"/>
      <c r="EQ355" s="77"/>
      <c r="ER355" s="77"/>
      <c r="ES355" s="77"/>
      <c r="ET355" s="77"/>
      <c r="EU355" s="77"/>
      <c r="EV355" s="77"/>
      <c r="EW355" s="77"/>
      <c r="EX355" s="77"/>
      <c r="EY355" s="77"/>
      <c r="EZ355" s="77"/>
      <c r="FA355" s="77"/>
      <c r="FB355" s="77"/>
      <c r="FC355" s="77"/>
      <c r="FD355" s="77"/>
      <c r="FE355" s="77"/>
      <c r="FF355" s="77"/>
      <c r="FG355" s="77"/>
      <c r="FH355" s="77"/>
      <c r="FI355" s="77"/>
      <c r="FJ355" s="77"/>
      <c r="FK355" s="77"/>
    </row>
    <row r="356" spans="1:167" s="78" customFormat="1" x14ac:dyDescent="0.2">
      <c r="A356" s="97" t="s">
        <v>2128</v>
      </c>
      <c r="B356" s="97" t="s">
        <v>776</v>
      </c>
      <c r="C356" s="98" t="s">
        <v>1379</v>
      </c>
      <c r="D356" s="99" t="s">
        <v>17</v>
      </c>
      <c r="E356" s="99">
        <v>150</v>
      </c>
      <c r="F356" s="99">
        <v>0.3</v>
      </c>
      <c r="G356" s="100"/>
      <c r="H356" s="101"/>
      <c r="I356" s="123">
        <v>8.2080000000000002</v>
      </c>
      <c r="J356" s="102">
        <f t="shared" si="15"/>
        <v>1231.2</v>
      </c>
      <c r="K356" s="101">
        <f>BDI!$G$17</f>
        <v>0.11260000000000001</v>
      </c>
      <c r="L356" s="101"/>
      <c r="M356" s="101"/>
      <c r="N356" s="104">
        <f t="shared" si="16"/>
        <v>9.1300000000000008</v>
      </c>
      <c r="O356" s="103">
        <f t="shared" si="17"/>
        <v>410.85</v>
      </c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  <c r="BA356" s="77"/>
      <c r="BB356" s="77"/>
      <c r="BC356" s="77"/>
      <c r="BD356" s="77"/>
      <c r="BE356" s="77"/>
      <c r="BF356" s="77"/>
      <c r="BG356" s="77"/>
      <c r="BH356" s="77"/>
      <c r="BI356" s="77"/>
      <c r="BJ356" s="77"/>
      <c r="BK356" s="77"/>
      <c r="BL356" s="77"/>
      <c r="BM356" s="77"/>
      <c r="BN356" s="77"/>
      <c r="BO356" s="77"/>
      <c r="BP356" s="77"/>
      <c r="BQ356" s="77"/>
      <c r="BR356" s="77"/>
      <c r="BS356" s="77"/>
      <c r="BT356" s="77"/>
      <c r="BU356" s="77"/>
      <c r="BV356" s="77"/>
      <c r="BW356" s="77"/>
      <c r="BX356" s="77"/>
      <c r="BY356" s="77"/>
      <c r="BZ356" s="77"/>
      <c r="CA356" s="77"/>
      <c r="CB356" s="77"/>
      <c r="CC356" s="77"/>
      <c r="CD356" s="77"/>
      <c r="CE356" s="77"/>
      <c r="CF356" s="77"/>
      <c r="CG356" s="77"/>
      <c r="CH356" s="77"/>
      <c r="CI356" s="77"/>
      <c r="CJ356" s="77"/>
      <c r="CK356" s="77"/>
      <c r="CL356" s="77"/>
      <c r="CM356" s="77"/>
      <c r="CN356" s="77"/>
      <c r="CO356" s="77"/>
      <c r="CP356" s="77"/>
      <c r="CQ356" s="77"/>
      <c r="CR356" s="77"/>
      <c r="CS356" s="77"/>
      <c r="CT356" s="77"/>
      <c r="CU356" s="77"/>
      <c r="CV356" s="77"/>
      <c r="CW356" s="77"/>
      <c r="CX356" s="77"/>
      <c r="CY356" s="77"/>
      <c r="CZ356" s="77"/>
      <c r="DA356" s="77"/>
      <c r="DB356" s="77"/>
      <c r="DC356" s="77"/>
      <c r="DD356" s="77"/>
      <c r="DE356" s="77"/>
      <c r="DF356" s="77"/>
      <c r="DG356" s="77"/>
      <c r="DH356" s="77"/>
      <c r="DI356" s="77"/>
      <c r="DJ356" s="77"/>
      <c r="DK356" s="77"/>
      <c r="DL356" s="77"/>
      <c r="DM356" s="77"/>
      <c r="DN356" s="77"/>
      <c r="DO356" s="77"/>
      <c r="DP356" s="77"/>
      <c r="DQ356" s="77"/>
      <c r="DR356" s="77"/>
      <c r="DS356" s="77"/>
      <c r="DT356" s="77"/>
      <c r="DU356" s="77"/>
      <c r="DV356" s="77"/>
      <c r="DW356" s="77"/>
      <c r="DX356" s="77"/>
      <c r="DY356" s="77"/>
      <c r="DZ356" s="77"/>
      <c r="EA356" s="77"/>
      <c r="EB356" s="77"/>
      <c r="EC356" s="77"/>
      <c r="ED356" s="77"/>
      <c r="EE356" s="77"/>
      <c r="EF356" s="77"/>
      <c r="EG356" s="77"/>
      <c r="EH356" s="77"/>
      <c r="EI356" s="77"/>
      <c r="EJ356" s="77"/>
      <c r="EK356" s="77"/>
      <c r="EL356" s="77"/>
      <c r="EM356" s="77"/>
      <c r="EN356" s="77"/>
      <c r="EO356" s="77"/>
      <c r="EP356" s="77"/>
      <c r="EQ356" s="77"/>
      <c r="ER356" s="77"/>
      <c r="ES356" s="77"/>
      <c r="ET356" s="77"/>
      <c r="EU356" s="77"/>
      <c r="EV356" s="77"/>
      <c r="EW356" s="77"/>
      <c r="EX356" s="77"/>
      <c r="EY356" s="77"/>
      <c r="EZ356" s="77"/>
      <c r="FA356" s="77"/>
      <c r="FB356" s="77"/>
      <c r="FC356" s="77"/>
      <c r="FD356" s="77"/>
      <c r="FE356" s="77"/>
      <c r="FF356" s="77"/>
      <c r="FG356" s="77"/>
      <c r="FH356" s="77"/>
      <c r="FI356" s="77"/>
      <c r="FJ356" s="77"/>
      <c r="FK356" s="77"/>
    </row>
    <row r="357" spans="1:167" s="78" customFormat="1" x14ac:dyDescent="0.2">
      <c r="A357" s="97" t="s">
        <v>2129</v>
      </c>
      <c r="B357" s="97" t="s">
        <v>777</v>
      </c>
      <c r="C357" s="98" t="s">
        <v>1380</v>
      </c>
      <c r="D357" s="99" t="s">
        <v>17</v>
      </c>
      <c r="E357" s="99">
        <v>50</v>
      </c>
      <c r="F357" s="99">
        <v>0.3</v>
      </c>
      <c r="G357" s="100"/>
      <c r="H357" s="101"/>
      <c r="I357" s="123">
        <v>15.75</v>
      </c>
      <c r="J357" s="102">
        <f t="shared" si="15"/>
        <v>787.5</v>
      </c>
      <c r="K357" s="101">
        <f>BDI!$G$17</f>
        <v>0.11260000000000001</v>
      </c>
      <c r="L357" s="101"/>
      <c r="M357" s="101"/>
      <c r="N357" s="104">
        <f t="shared" si="16"/>
        <v>17.52</v>
      </c>
      <c r="O357" s="103">
        <f t="shared" si="17"/>
        <v>262.8</v>
      </c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  <c r="AY357" s="77"/>
      <c r="AZ357" s="77"/>
      <c r="BA357" s="77"/>
      <c r="BB357" s="77"/>
      <c r="BC357" s="77"/>
      <c r="BD357" s="77"/>
      <c r="BE357" s="77"/>
      <c r="BF357" s="77"/>
      <c r="BG357" s="77"/>
      <c r="BH357" s="77"/>
      <c r="BI357" s="77"/>
      <c r="BJ357" s="77"/>
      <c r="BK357" s="77"/>
      <c r="BL357" s="77"/>
      <c r="BM357" s="77"/>
      <c r="BN357" s="77"/>
      <c r="BO357" s="77"/>
      <c r="BP357" s="77"/>
      <c r="BQ357" s="77"/>
      <c r="BR357" s="77"/>
      <c r="BS357" s="77"/>
      <c r="BT357" s="77"/>
      <c r="BU357" s="77"/>
      <c r="BV357" s="77"/>
      <c r="BW357" s="77"/>
      <c r="BX357" s="77"/>
      <c r="BY357" s="77"/>
      <c r="BZ357" s="77"/>
      <c r="CA357" s="77"/>
      <c r="CB357" s="77"/>
      <c r="CC357" s="77"/>
      <c r="CD357" s="77"/>
      <c r="CE357" s="77"/>
      <c r="CF357" s="77"/>
      <c r="CG357" s="77"/>
      <c r="CH357" s="77"/>
      <c r="CI357" s="77"/>
      <c r="CJ357" s="77"/>
      <c r="CK357" s="77"/>
      <c r="CL357" s="77"/>
      <c r="CM357" s="77"/>
      <c r="CN357" s="77"/>
      <c r="CO357" s="77"/>
      <c r="CP357" s="77"/>
      <c r="CQ357" s="77"/>
      <c r="CR357" s="77"/>
      <c r="CS357" s="77"/>
      <c r="CT357" s="77"/>
      <c r="CU357" s="77"/>
      <c r="CV357" s="77"/>
      <c r="CW357" s="77"/>
      <c r="CX357" s="77"/>
      <c r="CY357" s="77"/>
      <c r="CZ357" s="77"/>
      <c r="DA357" s="77"/>
      <c r="DB357" s="77"/>
      <c r="DC357" s="77"/>
      <c r="DD357" s="77"/>
      <c r="DE357" s="77"/>
      <c r="DF357" s="77"/>
      <c r="DG357" s="77"/>
      <c r="DH357" s="77"/>
      <c r="DI357" s="77"/>
      <c r="DJ357" s="77"/>
      <c r="DK357" s="77"/>
      <c r="DL357" s="77"/>
      <c r="DM357" s="77"/>
      <c r="DN357" s="77"/>
      <c r="DO357" s="77"/>
      <c r="DP357" s="77"/>
      <c r="DQ357" s="77"/>
      <c r="DR357" s="77"/>
      <c r="DS357" s="77"/>
      <c r="DT357" s="77"/>
      <c r="DU357" s="77"/>
      <c r="DV357" s="77"/>
      <c r="DW357" s="77"/>
      <c r="DX357" s="77"/>
      <c r="DY357" s="77"/>
      <c r="DZ357" s="77"/>
      <c r="EA357" s="77"/>
      <c r="EB357" s="77"/>
      <c r="EC357" s="77"/>
      <c r="ED357" s="77"/>
      <c r="EE357" s="77"/>
      <c r="EF357" s="77"/>
      <c r="EG357" s="77"/>
      <c r="EH357" s="77"/>
      <c r="EI357" s="77"/>
      <c r="EJ357" s="77"/>
      <c r="EK357" s="77"/>
      <c r="EL357" s="77"/>
      <c r="EM357" s="77"/>
      <c r="EN357" s="77"/>
      <c r="EO357" s="77"/>
      <c r="EP357" s="77"/>
      <c r="EQ357" s="77"/>
      <c r="ER357" s="77"/>
      <c r="ES357" s="77"/>
      <c r="ET357" s="77"/>
      <c r="EU357" s="77"/>
      <c r="EV357" s="77"/>
      <c r="EW357" s="77"/>
      <c r="EX357" s="77"/>
      <c r="EY357" s="77"/>
      <c r="EZ357" s="77"/>
      <c r="FA357" s="77"/>
      <c r="FB357" s="77"/>
      <c r="FC357" s="77"/>
      <c r="FD357" s="77"/>
      <c r="FE357" s="77"/>
      <c r="FF357" s="77"/>
      <c r="FG357" s="77"/>
      <c r="FH357" s="77"/>
      <c r="FI357" s="77"/>
      <c r="FJ357" s="77"/>
      <c r="FK357" s="77"/>
    </row>
    <row r="358" spans="1:167" s="78" customFormat="1" x14ac:dyDescent="0.2">
      <c r="A358" s="97" t="s">
        <v>2130</v>
      </c>
      <c r="B358" s="97" t="s">
        <v>778</v>
      </c>
      <c r="C358" s="98" t="s">
        <v>1381</v>
      </c>
      <c r="D358" s="99" t="s">
        <v>17</v>
      </c>
      <c r="E358" s="99">
        <v>300</v>
      </c>
      <c r="F358" s="99">
        <v>0.3</v>
      </c>
      <c r="G358" s="100"/>
      <c r="H358" s="101"/>
      <c r="I358" s="123">
        <v>10.611499999999999</v>
      </c>
      <c r="J358" s="102">
        <f t="shared" si="15"/>
        <v>3183.45</v>
      </c>
      <c r="K358" s="101">
        <f>BDI!$G$17</f>
        <v>0.11260000000000001</v>
      </c>
      <c r="L358" s="101"/>
      <c r="M358" s="101"/>
      <c r="N358" s="104">
        <f t="shared" si="16"/>
        <v>11.81</v>
      </c>
      <c r="O358" s="103">
        <f t="shared" si="17"/>
        <v>1062.9000000000001</v>
      </c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  <c r="AY358" s="77"/>
      <c r="AZ358" s="77"/>
      <c r="BA358" s="77"/>
      <c r="BB358" s="77"/>
      <c r="BC358" s="77"/>
      <c r="BD358" s="77"/>
      <c r="BE358" s="77"/>
      <c r="BF358" s="77"/>
      <c r="BG358" s="77"/>
      <c r="BH358" s="77"/>
      <c r="BI358" s="77"/>
      <c r="BJ358" s="77"/>
      <c r="BK358" s="77"/>
      <c r="BL358" s="77"/>
      <c r="BM358" s="77"/>
      <c r="BN358" s="77"/>
      <c r="BO358" s="77"/>
      <c r="BP358" s="77"/>
      <c r="BQ358" s="77"/>
      <c r="BR358" s="77"/>
      <c r="BS358" s="77"/>
      <c r="BT358" s="77"/>
      <c r="BU358" s="77"/>
      <c r="BV358" s="77"/>
      <c r="BW358" s="77"/>
      <c r="BX358" s="77"/>
      <c r="BY358" s="77"/>
      <c r="BZ358" s="77"/>
      <c r="CA358" s="77"/>
      <c r="CB358" s="77"/>
      <c r="CC358" s="77"/>
      <c r="CD358" s="77"/>
      <c r="CE358" s="77"/>
      <c r="CF358" s="77"/>
      <c r="CG358" s="77"/>
      <c r="CH358" s="77"/>
      <c r="CI358" s="77"/>
      <c r="CJ358" s="77"/>
      <c r="CK358" s="77"/>
      <c r="CL358" s="77"/>
      <c r="CM358" s="77"/>
      <c r="CN358" s="77"/>
      <c r="CO358" s="77"/>
      <c r="CP358" s="77"/>
      <c r="CQ358" s="77"/>
      <c r="CR358" s="77"/>
      <c r="CS358" s="77"/>
      <c r="CT358" s="77"/>
      <c r="CU358" s="77"/>
      <c r="CV358" s="77"/>
      <c r="CW358" s="77"/>
      <c r="CX358" s="77"/>
      <c r="CY358" s="77"/>
      <c r="CZ358" s="77"/>
      <c r="DA358" s="77"/>
      <c r="DB358" s="77"/>
      <c r="DC358" s="77"/>
      <c r="DD358" s="77"/>
      <c r="DE358" s="77"/>
      <c r="DF358" s="77"/>
      <c r="DG358" s="77"/>
      <c r="DH358" s="77"/>
      <c r="DI358" s="77"/>
      <c r="DJ358" s="77"/>
      <c r="DK358" s="77"/>
      <c r="DL358" s="77"/>
      <c r="DM358" s="77"/>
      <c r="DN358" s="77"/>
      <c r="DO358" s="77"/>
      <c r="DP358" s="77"/>
      <c r="DQ358" s="77"/>
      <c r="DR358" s="77"/>
      <c r="DS358" s="77"/>
      <c r="DT358" s="77"/>
      <c r="DU358" s="77"/>
      <c r="DV358" s="77"/>
      <c r="DW358" s="77"/>
      <c r="DX358" s="77"/>
      <c r="DY358" s="77"/>
      <c r="DZ358" s="77"/>
      <c r="EA358" s="77"/>
      <c r="EB358" s="77"/>
      <c r="EC358" s="77"/>
      <c r="ED358" s="77"/>
      <c r="EE358" s="77"/>
      <c r="EF358" s="77"/>
      <c r="EG358" s="77"/>
      <c r="EH358" s="77"/>
      <c r="EI358" s="77"/>
      <c r="EJ358" s="77"/>
      <c r="EK358" s="77"/>
      <c r="EL358" s="77"/>
      <c r="EM358" s="77"/>
      <c r="EN358" s="77"/>
      <c r="EO358" s="77"/>
      <c r="EP358" s="77"/>
      <c r="EQ358" s="77"/>
      <c r="ER358" s="77"/>
      <c r="ES358" s="77"/>
      <c r="ET358" s="77"/>
      <c r="EU358" s="77"/>
      <c r="EV358" s="77"/>
      <c r="EW358" s="77"/>
      <c r="EX358" s="77"/>
      <c r="EY358" s="77"/>
      <c r="EZ358" s="77"/>
      <c r="FA358" s="77"/>
      <c r="FB358" s="77"/>
      <c r="FC358" s="77"/>
      <c r="FD358" s="77"/>
      <c r="FE358" s="77"/>
      <c r="FF358" s="77"/>
      <c r="FG358" s="77"/>
      <c r="FH358" s="77"/>
      <c r="FI358" s="77"/>
      <c r="FJ358" s="77"/>
      <c r="FK358" s="77"/>
    </row>
    <row r="359" spans="1:167" s="78" customFormat="1" x14ac:dyDescent="0.2">
      <c r="A359" s="97" t="s">
        <v>2131</v>
      </c>
      <c r="B359" s="97" t="s">
        <v>779</v>
      </c>
      <c r="C359" s="98" t="s">
        <v>1382</v>
      </c>
      <c r="D359" s="99" t="s">
        <v>17</v>
      </c>
      <c r="E359" s="99">
        <v>300</v>
      </c>
      <c r="F359" s="99">
        <v>0.3</v>
      </c>
      <c r="G359" s="100"/>
      <c r="H359" s="101"/>
      <c r="I359" s="123">
        <v>14.325999999999999</v>
      </c>
      <c r="J359" s="102">
        <f t="shared" si="15"/>
        <v>4297.8</v>
      </c>
      <c r="K359" s="101">
        <f>BDI!$G$17</f>
        <v>0.11260000000000001</v>
      </c>
      <c r="L359" s="101"/>
      <c r="M359" s="101"/>
      <c r="N359" s="104">
        <f t="shared" si="16"/>
        <v>15.94</v>
      </c>
      <c r="O359" s="103">
        <f t="shared" si="17"/>
        <v>1434.6</v>
      </c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  <c r="AY359" s="77"/>
      <c r="AZ359" s="77"/>
      <c r="BA359" s="77"/>
      <c r="BB359" s="77"/>
      <c r="BC359" s="77"/>
      <c r="BD359" s="77"/>
      <c r="BE359" s="77"/>
      <c r="BF359" s="77"/>
      <c r="BG359" s="77"/>
      <c r="BH359" s="77"/>
      <c r="BI359" s="77"/>
      <c r="BJ359" s="77"/>
      <c r="BK359" s="77"/>
      <c r="BL359" s="77"/>
      <c r="BM359" s="77"/>
      <c r="BN359" s="77"/>
      <c r="BO359" s="77"/>
      <c r="BP359" s="77"/>
      <c r="BQ359" s="77"/>
      <c r="BR359" s="77"/>
      <c r="BS359" s="77"/>
      <c r="BT359" s="77"/>
      <c r="BU359" s="77"/>
      <c r="BV359" s="77"/>
      <c r="BW359" s="77"/>
      <c r="BX359" s="77"/>
      <c r="BY359" s="77"/>
      <c r="BZ359" s="77"/>
      <c r="CA359" s="77"/>
      <c r="CB359" s="77"/>
      <c r="CC359" s="77"/>
      <c r="CD359" s="77"/>
      <c r="CE359" s="77"/>
      <c r="CF359" s="77"/>
      <c r="CG359" s="77"/>
      <c r="CH359" s="77"/>
      <c r="CI359" s="77"/>
      <c r="CJ359" s="77"/>
      <c r="CK359" s="77"/>
      <c r="CL359" s="77"/>
      <c r="CM359" s="77"/>
      <c r="CN359" s="77"/>
      <c r="CO359" s="77"/>
      <c r="CP359" s="77"/>
      <c r="CQ359" s="77"/>
      <c r="CR359" s="77"/>
      <c r="CS359" s="77"/>
      <c r="CT359" s="77"/>
      <c r="CU359" s="77"/>
      <c r="CV359" s="77"/>
      <c r="CW359" s="77"/>
      <c r="CX359" s="77"/>
      <c r="CY359" s="77"/>
      <c r="CZ359" s="77"/>
      <c r="DA359" s="77"/>
      <c r="DB359" s="77"/>
      <c r="DC359" s="77"/>
      <c r="DD359" s="77"/>
      <c r="DE359" s="77"/>
      <c r="DF359" s="77"/>
      <c r="DG359" s="77"/>
      <c r="DH359" s="77"/>
      <c r="DI359" s="77"/>
      <c r="DJ359" s="77"/>
      <c r="DK359" s="77"/>
      <c r="DL359" s="77"/>
      <c r="DM359" s="77"/>
      <c r="DN359" s="77"/>
      <c r="DO359" s="77"/>
      <c r="DP359" s="77"/>
      <c r="DQ359" s="77"/>
      <c r="DR359" s="77"/>
      <c r="DS359" s="77"/>
      <c r="DT359" s="77"/>
      <c r="DU359" s="77"/>
      <c r="DV359" s="77"/>
      <c r="DW359" s="77"/>
      <c r="DX359" s="77"/>
      <c r="DY359" s="77"/>
      <c r="DZ359" s="77"/>
      <c r="EA359" s="77"/>
      <c r="EB359" s="77"/>
      <c r="EC359" s="77"/>
      <c r="ED359" s="77"/>
      <c r="EE359" s="77"/>
      <c r="EF359" s="77"/>
      <c r="EG359" s="77"/>
      <c r="EH359" s="77"/>
      <c r="EI359" s="77"/>
      <c r="EJ359" s="77"/>
      <c r="EK359" s="77"/>
      <c r="EL359" s="77"/>
      <c r="EM359" s="77"/>
      <c r="EN359" s="77"/>
      <c r="EO359" s="77"/>
      <c r="EP359" s="77"/>
      <c r="EQ359" s="77"/>
      <c r="ER359" s="77"/>
      <c r="ES359" s="77"/>
      <c r="ET359" s="77"/>
      <c r="EU359" s="77"/>
      <c r="EV359" s="77"/>
      <c r="EW359" s="77"/>
      <c r="EX359" s="77"/>
      <c r="EY359" s="77"/>
      <c r="EZ359" s="77"/>
      <c r="FA359" s="77"/>
      <c r="FB359" s="77"/>
      <c r="FC359" s="77"/>
      <c r="FD359" s="77"/>
      <c r="FE359" s="77"/>
      <c r="FF359" s="77"/>
      <c r="FG359" s="77"/>
      <c r="FH359" s="77"/>
      <c r="FI359" s="77"/>
      <c r="FJ359" s="77"/>
      <c r="FK359" s="77"/>
    </row>
    <row r="360" spans="1:167" s="78" customFormat="1" x14ac:dyDescent="0.2">
      <c r="A360" s="97" t="s">
        <v>2132</v>
      </c>
      <c r="B360" s="97" t="s">
        <v>780</v>
      </c>
      <c r="C360" s="98" t="s">
        <v>1383</v>
      </c>
      <c r="D360" s="99" t="s">
        <v>17</v>
      </c>
      <c r="E360" s="99">
        <v>300</v>
      </c>
      <c r="F360" s="99">
        <v>0.3</v>
      </c>
      <c r="G360" s="100"/>
      <c r="H360" s="101"/>
      <c r="I360" s="123">
        <v>14.9245</v>
      </c>
      <c r="J360" s="102">
        <f t="shared" ref="J360:J423" si="18">IF(ISNUMBER(I360),ROUND(E360*I360,2),"")</f>
        <v>4477.3500000000004</v>
      </c>
      <c r="K360" s="101">
        <f>BDI!$G$17</f>
        <v>0.11260000000000001</v>
      </c>
      <c r="L360" s="101"/>
      <c r="M360" s="101"/>
      <c r="N360" s="104">
        <f t="shared" ref="N360:N423" si="19">IF(ISNUMBER(I360),ROUND(I360*(1+K360),2),"")</f>
        <v>16.600000000000001</v>
      </c>
      <c r="O360" s="103">
        <f t="shared" ref="O360:O423" si="20">IF(ISNUMBER(I360),ROUND(F360*N360*E360,2),"")</f>
        <v>1494</v>
      </c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  <c r="AY360" s="77"/>
      <c r="AZ360" s="77"/>
      <c r="BA360" s="77"/>
      <c r="BB360" s="77"/>
      <c r="BC360" s="77"/>
      <c r="BD360" s="77"/>
      <c r="BE360" s="77"/>
      <c r="BF360" s="77"/>
      <c r="BG360" s="77"/>
      <c r="BH360" s="77"/>
      <c r="BI360" s="77"/>
      <c r="BJ360" s="77"/>
      <c r="BK360" s="77"/>
      <c r="BL360" s="77"/>
      <c r="BM360" s="77"/>
      <c r="BN360" s="77"/>
      <c r="BO360" s="77"/>
      <c r="BP360" s="77"/>
      <c r="BQ360" s="77"/>
      <c r="BR360" s="77"/>
      <c r="BS360" s="77"/>
      <c r="BT360" s="77"/>
      <c r="BU360" s="77"/>
      <c r="BV360" s="77"/>
      <c r="BW360" s="77"/>
      <c r="BX360" s="77"/>
      <c r="BY360" s="77"/>
      <c r="BZ360" s="77"/>
      <c r="CA360" s="77"/>
      <c r="CB360" s="77"/>
      <c r="CC360" s="77"/>
      <c r="CD360" s="77"/>
      <c r="CE360" s="77"/>
      <c r="CF360" s="77"/>
      <c r="CG360" s="77"/>
      <c r="CH360" s="77"/>
      <c r="CI360" s="77"/>
      <c r="CJ360" s="77"/>
      <c r="CK360" s="77"/>
      <c r="CL360" s="77"/>
      <c r="CM360" s="77"/>
      <c r="CN360" s="77"/>
      <c r="CO360" s="77"/>
      <c r="CP360" s="77"/>
      <c r="CQ360" s="77"/>
      <c r="CR360" s="77"/>
      <c r="CS360" s="77"/>
      <c r="CT360" s="77"/>
      <c r="CU360" s="77"/>
      <c r="CV360" s="77"/>
      <c r="CW360" s="77"/>
      <c r="CX360" s="77"/>
      <c r="CY360" s="77"/>
      <c r="CZ360" s="77"/>
      <c r="DA360" s="77"/>
      <c r="DB360" s="77"/>
      <c r="DC360" s="77"/>
      <c r="DD360" s="77"/>
      <c r="DE360" s="77"/>
      <c r="DF360" s="77"/>
      <c r="DG360" s="77"/>
      <c r="DH360" s="77"/>
      <c r="DI360" s="77"/>
      <c r="DJ360" s="77"/>
      <c r="DK360" s="77"/>
      <c r="DL360" s="77"/>
      <c r="DM360" s="77"/>
      <c r="DN360" s="77"/>
      <c r="DO360" s="77"/>
      <c r="DP360" s="77"/>
      <c r="DQ360" s="77"/>
      <c r="DR360" s="77"/>
      <c r="DS360" s="77"/>
      <c r="DT360" s="77"/>
      <c r="DU360" s="77"/>
      <c r="DV360" s="77"/>
      <c r="DW360" s="77"/>
      <c r="DX360" s="77"/>
      <c r="DY360" s="77"/>
      <c r="DZ360" s="77"/>
      <c r="EA360" s="77"/>
      <c r="EB360" s="77"/>
      <c r="EC360" s="77"/>
      <c r="ED360" s="77"/>
      <c r="EE360" s="77"/>
      <c r="EF360" s="77"/>
      <c r="EG360" s="77"/>
      <c r="EH360" s="77"/>
      <c r="EI360" s="77"/>
      <c r="EJ360" s="77"/>
      <c r="EK360" s="77"/>
      <c r="EL360" s="77"/>
      <c r="EM360" s="77"/>
      <c r="EN360" s="77"/>
      <c r="EO360" s="77"/>
      <c r="EP360" s="77"/>
      <c r="EQ360" s="77"/>
      <c r="ER360" s="77"/>
      <c r="ES360" s="77"/>
      <c r="ET360" s="77"/>
      <c r="EU360" s="77"/>
      <c r="EV360" s="77"/>
      <c r="EW360" s="77"/>
      <c r="EX360" s="77"/>
      <c r="EY360" s="77"/>
      <c r="EZ360" s="77"/>
      <c r="FA360" s="77"/>
      <c r="FB360" s="77"/>
      <c r="FC360" s="77"/>
      <c r="FD360" s="77"/>
      <c r="FE360" s="77"/>
      <c r="FF360" s="77"/>
      <c r="FG360" s="77"/>
      <c r="FH360" s="77"/>
      <c r="FI360" s="77"/>
      <c r="FJ360" s="77"/>
      <c r="FK360" s="77"/>
    </row>
    <row r="361" spans="1:167" s="78" customFormat="1" x14ac:dyDescent="0.2">
      <c r="A361" s="97" t="s">
        <v>2133</v>
      </c>
      <c r="B361" s="97" t="s">
        <v>781</v>
      </c>
      <c r="C361" s="98" t="s">
        <v>1384</v>
      </c>
      <c r="D361" s="99" t="s">
        <v>8</v>
      </c>
      <c r="E361" s="99">
        <v>120</v>
      </c>
      <c r="F361" s="99">
        <v>0.3</v>
      </c>
      <c r="G361" s="100"/>
      <c r="H361" s="101"/>
      <c r="I361" s="123">
        <v>77.415499999999994</v>
      </c>
      <c r="J361" s="102">
        <f t="shared" si="18"/>
        <v>9289.86</v>
      </c>
      <c r="K361" s="101">
        <f>BDI!$G$17</f>
        <v>0.11260000000000001</v>
      </c>
      <c r="L361" s="101"/>
      <c r="M361" s="101"/>
      <c r="N361" s="104">
        <f t="shared" si="19"/>
        <v>86.13</v>
      </c>
      <c r="O361" s="103">
        <f t="shared" si="20"/>
        <v>3100.68</v>
      </c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  <c r="AY361" s="77"/>
      <c r="AZ361" s="77"/>
      <c r="BA361" s="77"/>
      <c r="BB361" s="77"/>
      <c r="BC361" s="77"/>
      <c r="BD361" s="77"/>
      <c r="BE361" s="77"/>
      <c r="BF361" s="77"/>
      <c r="BG361" s="77"/>
      <c r="BH361" s="77"/>
      <c r="BI361" s="77"/>
      <c r="BJ361" s="77"/>
      <c r="BK361" s="77"/>
      <c r="BL361" s="77"/>
      <c r="BM361" s="77"/>
      <c r="BN361" s="77"/>
      <c r="BO361" s="77"/>
      <c r="BP361" s="77"/>
      <c r="BQ361" s="77"/>
      <c r="BR361" s="77"/>
      <c r="BS361" s="77"/>
      <c r="BT361" s="77"/>
      <c r="BU361" s="77"/>
      <c r="BV361" s="77"/>
      <c r="BW361" s="77"/>
      <c r="BX361" s="77"/>
      <c r="BY361" s="77"/>
      <c r="BZ361" s="77"/>
      <c r="CA361" s="77"/>
      <c r="CB361" s="77"/>
      <c r="CC361" s="77"/>
      <c r="CD361" s="77"/>
      <c r="CE361" s="77"/>
      <c r="CF361" s="77"/>
      <c r="CG361" s="77"/>
      <c r="CH361" s="77"/>
      <c r="CI361" s="77"/>
      <c r="CJ361" s="77"/>
      <c r="CK361" s="77"/>
      <c r="CL361" s="77"/>
      <c r="CM361" s="77"/>
      <c r="CN361" s="77"/>
      <c r="CO361" s="77"/>
      <c r="CP361" s="77"/>
      <c r="CQ361" s="77"/>
      <c r="CR361" s="77"/>
      <c r="CS361" s="77"/>
      <c r="CT361" s="77"/>
      <c r="CU361" s="77"/>
      <c r="CV361" s="77"/>
      <c r="CW361" s="77"/>
      <c r="CX361" s="77"/>
      <c r="CY361" s="77"/>
      <c r="CZ361" s="77"/>
      <c r="DA361" s="77"/>
      <c r="DB361" s="77"/>
      <c r="DC361" s="77"/>
      <c r="DD361" s="77"/>
      <c r="DE361" s="77"/>
      <c r="DF361" s="77"/>
      <c r="DG361" s="77"/>
      <c r="DH361" s="77"/>
      <c r="DI361" s="77"/>
      <c r="DJ361" s="77"/>
      <c r="DK361" s="77"/>
      <c r="DL361" s="77"/>
      <c r="DM361" s="77"/>
      <c r="DN361" s="77"/>
      <c r="DO361" s="77"/>
      <c r="DP361" s="77"/>
      <c r="DQ361" s="77"/>
      <c r="DR361" s="77"/>
      <c r="DS361" s="77"/>
      <c r="DT361" s="77"/>
      <c r="DU361" s="77"/>
      <c r="DV361" s="77"/>
      <c r="DW361" s="77"/>
      <c r="DX361" s="77"/>
      <c r="DY361" s="77"/>
      <c r="DZ361" s="77"/>
      <c r="EA361" s="77"/>
      <c r="EB361" s="77"/>
      <c r="EC361" s="77"/>
      <c r="ED361" s="77"/>
      <c r="EE361" s="77"/>
      <c r="EF361" s="77"/>
      <c r="EG361" s="77"/>
      <c r="EH361" s="77"/>
      <c r="EI361" s="77"/>
      <c r="EJ361" s="77"/>
      <c r="EK361" s="77"/>
      <c r="EL361" s="77"/>
      <c r="EM361" s="77"/>
      <c r="EN361" s="77"/>
      <c r="EO361" s="77"/>
      <c r="EP361" s="77"/>
      <c r="EQ361" s="77"/>
      <c r="ER361" s="77"/>
      <c r="ES361" s="77"/>
      <c r="ET361" s="77"/>
      <c r="EU361" s="77"/>
      <c r="EV361" s="77"/>
      <c r="EW361" s="77"/>
      <c r="EX361" s="77"/>
      <c r="EY361" s="77"/>
      <c r="EZ361" s="77"/>
      <c r="FA361" s="77"/>
      <c r="FB361" s="77"/>
      <c r="FC361" s="77"/>
      <c r="FD361" s="77"/>
      <c r="FE361" s="77"/>
      <c r="FF361" s="77"/>
      <c r="FG361" s="77"/>
      <c r="FH361" s="77"/>
      <c r="FI361" s="77"/>
      <c r="FJ361" s="77"/>
      <c r="FK361" s="77"/>
    </row>
    <row r="362" spans="1:167" s="78" customFormat="1" x14ac:dyDescent="0.2">
      <c r="A362" s="97" t="s">
        <v>2134</v>
      </c>
      <c r="B362" s="97" t="s">
        <v>782</v>
      </c>
      <c r="C362" s="98" t="s">
        <v>1385</v>
      </c>
      <c r="D362" s="99" t="s">
        <v>17</v>
      </c>
      <c r="E362" s="99">
        <v>240</v>
      </c>
      <c r="F362" s="99">
        <v>0.3</v>
      </c>
      <c r="G362" s="100"/>
      <c r="H362" s="101"/>
      <c r="I362" s="123">
        <v>35.463499999999996</v>
      </c>
      <c r="J362" s="102">
        <f t="shared" si="18"/>
        <v>8511.24</v>
      </c>
      <c r="K362" s="101">
        <f>BDI!$G$17</f>
        <v>0.11260000000000001</v>
      </c>
      <c r="L362" s="101"/>
      <c r="M362" s="101"/>
      <c r="N362" s="104">
        <f t="shared" si="19"/>
        <v>39.46</v>
      </c>
      <c r="O362" s="103">
        <f t="shared" si="20"/>
        <v>2841.12</v>
      </c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7"/>
      <c r="BA362" s="77"/>
      <c r="BB362" s="77"/>
      <c r="BC362" s="77"/>
      <c r="BD362" s="77"/>
      <c r="BE362" s="77"/>
      <c r="BF362" s="77"/>
      <c r="BG362" s="77"/>
      <c r="BH362" s="77"/>
      <c r="BI362" s="77"/>
      <c r="BJ362" s="77"/>
      <c r="BK362" s="77"/>
      <c r="BL362" s="77"/>
      <c r="BM362" s="77"/>
      <c r="BN362" s="77"/>
      <c r="BO362" s="77"/>
      <c r="BP362" s="77"/>
      <c r="BQ362" s="77"/>
      <c r="BR362" s="77"/>
      <c r="BS362" s="77"/>
      <c r="BT362" s="77"/>
      <c r="BU362" s="77"/>
      <c r="BV362" s="77"/>
      <c r="BW362" s="77"/>
      <c r="BX362" s="77"/>
      <c r="BY362" s="77"/>
      <c r="BZ362" s="77"/>
      <c r="CA362" s="77"/>
      <c r="CB362" s="77"/>
      <c r="CC362" s="77"/>
      <c r="CD362" s="77"/>
      <c r="CE362" s="77"/>
      <c r="CF362" s="77"/>
      <c r="CG362" s="77"/>
      <c r="CH362" s="77"/>
      <c r="CI362" s="77"/>
      <c r="CJ362" s="77"/>
      <c r="CK362" s="77"/>
      <c r="CL362" s="77"/>
      <c r="CM362" s="77"/>
      <c r="CN362" s="77"/>
      <c r="CO362" s="77"/>
      <c r="CP362" s="77"/>
      <c r="CQ362" s="77"/>
      <c r="CR362" s="77"/>
      <c r="CS362" s="77"/>
      <c r="CT362" s="77"/>
      <c r="CU362" s="77"/>
      <c r="CV362" s="77"/>
      <c r="CW362" s="77"/>
      <c r="CX362" s="77"/>
      <c r="CY362" s="77"/>
      <c r="CZ362" s="77"/>
      <c r="DA362" s="77"/>
      <c r="DB362" s="77"/>
      <c r="DC362" s="77"/>
      <c r="DD362" s="77"/>
      <c r="DE362" s="77"/>
      <c r="DF362" s="77"/>
      <c r="DG362" s="77"/>
      <c r="DH362" s="77"/>
      <c r="DI362" s="77"/>
      <c r="DJ362" s="77"/>
      <c r="DK362" s="77"/>
      <c r="DL362" s="77"/>
      <c r="DM362" s="77"/>
      <c r="DN362" s="77"/>
      <c r="DO362" s="77"/>
      <c r="DP362" s="77"/>
      <c r="DQ362" s="77"/>
      <c r="DR362" s="77"/>
      <c r="DS362" s="77"/>
      <c r="DT362" s="77"/>
      <c r="DU362" s="77"/>
      <c r="DV362" s="77"/>
      <c r="DW362" s="77"/>
      <c r="DX362" s="77"/>
      <c r="DY362" s="77"/>
      <c r="DZ362" s="77"/>
      <c r="EA362" s="77"/>
      <c r="EB362" s="77"/>
      <c r="EC362" s="77"/>
      <c r="ED362" s="77"/>
      <c r="EE362" s="77"/>
      <c r="EF362" s="77"/>
      <c r="EG362" s="77"/>
      <c r="EH362" s="77"/>
      <c r="EI362" s="77"/>
      <c r="EJ362" s="77"/>
      <c r="EK362" s="77"/>
      <c r="EL362" s="77"/>
      <c r="EM362" s="77"/>
      <c r="EN362" s="77"/>
      <c r="EO362" s="77"/>
      <c r="EP362" s="77"/>
      <c r="EQ362" s="77"/>
      <c r="ER362" s="77"/>
      <c r="ES362" s="77"/>
      <c r="ET362" s="77"/>
      <c r="EU362" s="77"/>
      <c r="EV362" s="77"/>
      <c r="EW362" s="77"/>
      <c r="EX362" s="77"/>
      <c r="EY362" s="77"/>
      <c r="EZ362" s="77"/>
      <c r="FA362" s="77"/>
      <c r="FB362" s="77"/>
      <c r="FC362" s="77"/>
      <c r="FD362" s="77"/>
      <c r="FE362" s="77"/>
      <c r="FF362" s="77"/>
      <c r="FG362" s="77"/>
      <c r="FH362" s="77"/>
      <c r="FI362" s="77"/>
      <c r="FJ362" s="77"/>
      <c r="FK362" s="77"/>
    </row>
    <row r="363" spans="1:167" s="78" customFormat="1" x14ac:dyDescent="0.2">
      <c r="A363" s="97" t="s">
        <v>2135</v>
      </c>
      <c r="B363" s="97" t="s">
        <v>783</v>
      </c>
      <c r="C363" s="98" t="s">
        <v>1386</v>
      </c>
      <c r="D363" s="99" t="s">
        <v>17</v>
      </c>
      <c r="E363" s="99">
        <v>120</v>
      </c>
      <c r="F363" s="99">
        <v>0.3</v>
      </c>
      <c r="G363" s="100"/>
      <c r="H363" s="101"/>
      <c r="I363" s="123">
        <v>59.023499999999999</v>
      </c>
      <c r="J363" s="102">
        <f t="shared" si="18"/>
        <v>7082.82</v>
      </c>
      <c r="K363" s="101">
        <f>BDI!$G$17</f>
        <v>0.11260000000000001</v>
      </c>
      <c r="L363" s="101"/>
      <c r="M363" s="101"/>
      <c r="N363" s="104">
        <f t="shared" si="19"/>
        <v>65.67</v>
      </c>
      <c r="O363" s="103">
        <f t="shared" si="20"/>
        <v>2364.12</v>
      </c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  <c r="AN363" s="77"/>
      <c r="AO363" s="77"/>
      <c r="AP363" s="77"/>
      <c r="AQ363" s="77"/>
      <c r="AR363" s="77"/>
      <c r="AS363" s="77"/>
      <c r="AT363" s="77"/>
      <c r="AU363" s="77"/>
      <c r="AV363" s="77"/>
      <c r="AW363" s="77"/>
      <c r="AX363" s="77"/>
      <c r="AY363" s="77"/>
      <c r="AZ363" s="77"/>
      <c r="BA363" s="77"/>
      <c r="BB363" s="77"/>
      <c r="BC363" s="77"/>
      <c r="BD363" s="77"/>
      <c r="BE363" s="77"/>
      <c r="BF363" s="77"/>
      <c r="BG363" s="77"/>
      <c r="BH363" s="77"/>
      <c r="BI363" s="77"/>
      <c r="BJ363" s="77"/>
      <c r="BK363" s="77"/>
      <c r="BL363" s="77"/>
      <c r="BM363" s="77"/>
      <c r="BN363" s="77"/>
      <c r="BO363" s="77"/>
      <c r="BP363" s="77"/>
      <c r="BQ363" s="77"/>
      <c r="BR363" s="77"/>
      <c r="BS363" s="77"/>
      <c r="BT363" s="77"/>
      <c r="BU363" s="77"/>
      <c r="BV363" s="77"/>
      <c r="BW363" s="77"/>
      <c r="BX363" s="77"/>
      <c r="BY363" s="77"/>
      <c r="BZ363" s="77"/>
      <c r="CA363" s="77"/>
      <c r="CB363" s="77"/>
      <c r="CC363" s="77"/>
      <c r="CD363" s="77"/>
      <c r="CE363" s="77"/>
      <c r="CF363" s="77"/>
      <c r="CG363" s="77"/>
      <c r="CH363" s="77"/>
      <c r="CI363" s="77"/>
      <c r="CJ363" s="77"/>
      <c r="CK363" s="77"/>
      <c r="CL363" s="77"/>
      <c r="CM363" s="77"/>
      <c r="CN363" s="77"/>
      <c r="CO363" s="77"/>
      <c r="CP363" s="77"/>
      <c r="CQ363" s="77"/>
      <c r="CR363" s="77"/>
      <c r="CS363" s="77"/>
      <c r="CT363" s="77"/>
      <c r="CU363" s="77"/>
      <c r="CV363" s="77"/>
      <c r="CW363" s="77"/>
      <c r="CX363" s="77"/>
      <c r="CY363" s="77"/>
      <c r="CZ363" s="77"/>
      <c r="DA363" s="77"/>
      <c r="DB363" s="77"/>
      <c r="DC363" s="77"/>
      <c r="DD363" s="77"/>
      <c r="DE363" s="77"/>
      <c r="DF363" s="77"/>
      <c r="DG363" s="77"/>
      <c r="DH363" s="77"/>
      <c r="DI363" s="77"/>
      <c r="DJ363" s="77"/>
      <c r="DK363" s="77"/>
      <c r="DL363" s="77"/>
      <c r="DM363" s="77"/>
      <c r="DN363" s="77"/>
      <c r="DO363" s="77"/>
      <c r="DP363" s="77"/>
      <c r="DQ363" s="77"/>
      <c r="DR363" s="77"/>
      <c r="DS363" s="77"/>
      <c r="DT363" s="77"/>
      <c r="DU363" s="77"/>
      <c r="DV363" s="77"/>
      <c r="DW363" s="77"/>
      <c r="DX363" s="77"/>
      <c r="DY363" s="77"/>
      <c r="DZ363" s="77"/>
      <c r="EA363" s="77"/>
      <c r="EB363" s="77"/>
      <c r="EC363" s="77"/>
      <c r="ED363" s="77"/>
      <c r="EE363" s="77"/>
      <c r="EF363" s="77"/>
      <c r="EG363" s="77"/>
      <c r="EH363" s="77"/>
      <c r="EI363" s="77"/>
      <c r="EJ363" s="77"/>
      <c r="EK363" s="77"/>
      <c r="EL363" s="77"/>
      <c r="EM363" s="77"/>
      <c r="EN363" s="77"/>
      <c r="EO363" s="77"/>
      <c r="EP363" s="77"/>
      <c r="EQ363" s="77"/>
      <c r="ER363" s="77"/>
      <c r="ES363" s="77"/>
      <c r="ET363" s="77"/>
      <c r="EU363" s="77"/>
      <c r="EV363" s="77"/>
      <c r="EW363" s="77"/>
      <c r="EX363" s="77"/>
      <c r="EY363" s="77"/>
      <c r="EZ363" s="77"/>
      <c r="FA363" s="77"/>
      <c r="FB363" s="77"/>
      <c r="FC363" s="77"/>
      <c r="FD363" s="77"/>
      <c r="FE363" s="77"/>
      <c r="FF363" s="77"/>
      <c r="FG363" s="77"/>
      <c r="FH363" s="77"/>
      <c r="FI363" s="77"/>
      <c r="FJ363" s="77"/>
      <c r="FK363" s="77"/>
    </row>
    <row r="364" spans="1:167" s="78" customFormat="1" x14ac:dyDescent="0.2">
      <c r="A364" s="97" t="s">
        <v>2136</v>
      </c>
      <c r="B364" s="97" t="s">
        <v>784</v>
      </c>
      <c r="C364" s="98" t="s">
        <v>1387</v>
      </c>
      <c r="D364" s="99" t="s">
        <v>17</v>
      </c>
      <c r="E364" s="99">
        <v>120</v>
      </c>
      <c r="F364" s="99">
        <v>0.3</v>
      </c>
      <c r="G364" s="100"/>
      <c r="H364" s="101"/>
      <c r="I364" s="123">
        <v>18.040499999999998</v>
      </c>
      <c r="J364" s="102">
        <f t="shared" si="18"/>
        <v>2164.86</v>
      </c>
      <c r="K364" s="101">
        <f>BDI!$G$17</f>
        <v>0.11260000000000001</v>
      </c>
      <c r="L364" s="101"/>
      <c r="M364" s="101"/>
      <c r="N364" s="104">
        <f t="shared" si="19"/>
        <v>20.07</v>
      </c>
      <c r="O364" s="103">
        <f t="shared" si="20"/>
        <v>722.52</v>
      </c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  <c r="BA364" s="77"/>
      <c r="BB364" s="77"/>
      <c r="BC364" s="77"/>
      <c r="BD364" s="77"/>
      <c r="BE364" s="77"/>
      <c r="BF364" s="77"/>
      <c r="BG364" s="77"/>
      <c r="BH364" s="77"/>
      <c r="BI364" s="77"/>
      <c r="BJ364" s="77"/>
      <c r="BK364" s="77"/>
      <c r="BL364" s="77"/>
      <c r="BM364" s="77"/>
      <c r="BN364" s="77"/>
      <c r="BO364" s="77"/>
      <c r="BP364" s="77"/>
      <c r="BQ364" s="77"/>
      <c r="BR364" s="77"/>
      <c r="BS364" s="77"/>
      <c r="BT364" s="77"/>
      <c r="BU364" s="77"/>
      <c r="BV364" s="77"/>
      <c r="BW364" s="77"/>
      <c r="BX364" s="77"/>
      <c r="BY364" s="77"/>
      <c r="BZ364" s="77"/>
      <c r="CA364" s="77"/>
      <c r="CB364" s="77"/>
      <c r="CC364" s="77"/>
      <c r="CD364" s="77"/>
      <c r="CE364" s="77"/>
      <c r="CF364" s="77"/>
      <c r="CG364" s="77"/>
      <c r="CH364" s="77"/>
      <c r="CI364" s="77"/>
      <c r="CJ364" s="77"/>
      <c r="CK364" s="77"/>
      <c r="CL364" s="77"/>
      <c r="CM364" s="77"/>
      <c r="CN364" s="77"/>
      <c r="CO364" s="77"/>
      <c r="CP364" s="77"/>
      <c r="CQ364" s="77"/>
      <c r="CR364" s="77"/>
      <c r="CS364" s="77"/>
      <c r="CT364" s="77"/>
      <c r="CU364" s="77"/>
      <c r="CV364" s="77"/>
      <c r="CW364" s="77"/>
      <c r="CX364" s="77"/>
      <c r="CY364" s="77"/>
      <c r="CZ364" s="77"/>
      <c r="DA364" s="77"/>
      <c r="DB364" s="77"/>
      <c r="DC364" s="77"/>
      <c r="DD364" s="77"/>
      <c r="DE364" s="77"/>
      <c r="DF364" s="77"/>
      <c r="DG364" s="77"/>
      <c r="DH364" s="77"/>
      <c r="DI364" s="77"/>
      <c r="DJ364" s="77"/>
      <c r="DK364" s="77"/>
      <c r="DL364" s="77"/>
      <c r="DM364" s="77"/>
      <c r="DN364" s="77"/>
      <c r="DO364" s="77"/>
      <c r="DP364" s="77"/>
      <c r="DQ364" s="77"/>
      <c r="DR364" s="77"/>
      <c r="DS364" s="77"/>
      <c r="DT364" s="77"/>
      <c r="DU364" s="77"/>
      <c r="DV364" s="77"/>
      <c r="DW364" s="77"/>
      <c r="DX364" s="77"/>
      <c r="DY364" s="77"/>
      <c r="DZ364" s="77"/>
      <c r="EA364" s="77"/>
      <c r="EB364" s="77"/>
      <c r="EC364" s="77"/>
      <c r="ED364" s="77"/>
      <c r="EE364" s="77"/>
      <c r="EF364" s="77"/>
      <c r="EG364" s="77"/>
      <c r="EH364" s="77"/>
      <c r="EI364" s="77"/>
      <c r="EJ364" s="77"/>
      <c r="EK364" s="77"/>
      <c r="EL364" s="77"/>
      <c r="EM364" s="77"/>
      <c r="EN364" s="77"/>
      <c r="EO364" s="77"/>
      <c r="EP364" s="77"/>
      <c r="EQ364" s="77"/>
      <c r="ER364" s="77"/>
      <c r="ES364" s="77"/>
      <c r="ET364" s="77"/>
      <c r="EU364" s="77"/>
      <c r="EV364" s="77"/>
      <c r="EW364" s="77"/>
      <c r="EX364" s="77"/>
      <c r="EY364" s="77"/>
      <c r="EZ364" s="77"/>
      <c r="FA364" s="77"/>
      <c r="FB364" s="77"/>
      <c r="FC364" s="77"/>
      <c r="FD364" s="77"/>
      <c r="FE364" s="77"/>
      <c r="FF364" s="77"/>
      <c r="FG364" s="77"/>
      <c r="FH364" s="77"/>
      <c r="FI364" s="77"/>
      <c r="FJ364" s="77"/>
      <c r="FK364" s="77"/>
    </row>
    <row r="365" spans="1:167" s="78" customFormat="1" x14ac:dyDescent="0.2">
      <c r="A365" s="97" t="s">
        <v>2137</v>
      </c>
      <c r="B365" s="97" t="s">
        <v>785</v>
      </c>
      <c r="C365" s="98" t="s">
        <v>1388</v>
      </c>
      <c r="D365" s="99" t="s">
        <v>17</v>
      </c>
      <c r="E365" s="99">
        <v>120</v>
      </c>
      <c r="F365" s="99">
        <v>0.3</v>
      </c>
      <c r="G365" s="100"/>
      <c r="H365" s="101"/>
      <c r="I365" s="123">
        <v>19.874000000000002</v>
      </c>
      <c r="J365" s="102">
        <f t="shared" si="18"/>
        <v>2384.88</v>
      </c>
      <c r="K365" s="101">
        <f>BDI!$G$17</f>
        <v>0.11260000000000001</v>
      </c>
      <c r="L365" s="101"/>
      <c r="M365" s="101"/>
      <c r="N365" s="104">
        <f t="shared" si="19"/>
        <v>22.11</v>
      </c>
      <c r="O365" s="103">
        <f t="shared" si="20"/>
        <v>795.96</v>
      </c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  <c r="BA365" s="77"/>
      <c r="BB365" s="77"/>
      <c r="BC365" s="77"/>
      <c r="BD365" s="77"/>
      <c r="BE365" s="77"/>
      <c r="BF365" s="77"/>
      <c r="BG365" s="77"/>
      <c r="BH365" s="77"/>
      <c r="BI365" s="77"/>
      <c r="BJ365" s="77"/>
      <c r="BK365" s="77"/>
      <c r="BL365" s="77"/>
      <c r="BM365" s="77"/>
      <c r="BN365" s="77"/>
      <c r="BO365" s="77"/>
      <c r="BP365" s="77"/>
      <c r="BQ365" s="77"/>
      <c r="BR365" s="77"/>
      <c r="BS365" s="77"/>
      <c r="BT365" s="77"/>
      <c r="BU365" s="77"/>
      <c r="BV365" s="77"/>
      <c r="BW365" s="77"/>
      <c r="BX365" s="77"/>
      <c r="BY365" s="77"/>
      <c r="BZ365" s="77"/>
      <c r="CA365" s="77"/>
      <c r="CB365" s="77"/>
      <c r="CC365" s="77"/>
      <c r="CD365" s="77"/>
      <c r="CE365" s="77"/>
      <c r="CF365" s="77"/>
      <c r="CG365" s="77"/>
      <c r="CH365" s="77"/>
      <c r="CI365" s="77"/>
      <c r="CJ365" s="77"/>
      <c r="CK365" s="77"/>
      <c r="CL365" s="77"/>
      <c r="CM365" s="77"/>
      <c r="CN365" s="77"/>
      <c r="CO365" s="77"/>
      <c r="CP365" s="77"/>
      <c r="CQ365" s="77"/>
      <c r="CR365" s="77"/>
      <c r="CS365" s="77"/>
      <c r="CT365" s="77"/>
      <c r="CU365" s="77"/>
      <c r="CV365" s="77"/>
      <c r="CW365" s="77"/>
      <c r="CX365" s="77"/>
      <c r="CY365" s="77"/>
      <c r="CZ365" s="77"/>
      <c r="DA365" s="77"/>
      <c r="DB365" s="77"/>
      <c r="DC365" s="77"/>
      <c r="DD365" s="77"/>
      <c r="DE365" s="77"/>
      <c r="DF365" s="77"/>
      <c r="DG365" s="77"/>
      <c r="DH365" s="77"/>
      <c r="DI365" s="77"/>
      <c r="DJ365" s="77"/>
      <c r="DK365" s="77"/>
      <c r="DL365" s="77"/>
      <c r="DM365" s="77"/>
      <c r="DN365" s="77"/>
      <c r="DO365" s="77"/>
      <c r="DP365" s="77"/>
      <c r="DQ365" s="77"/>
      <c r="DR365" s="77"/>
      <c r="DS365" s="77"/>
      <c r="DT365" s="77"/>
      <c r="DU365" s="77"/>
      <c r="DV365" s="77"/>
      <c r="DW365" s="77"/>
      <c r="DX365" s="77"/>
      <c r="DY365" s="77"/>
      <c r="DZ365" s="77"/>
      <c r="EA365" s="77"/>
      <c r="EB365" s="77"/>
      <c r="EC365" s="77"/>
      <c r="ED365" s="77"/>
      <c r="EE365" s="77"/>
      <c r="EF365" s="77"/>
      <c r="EG365" s="77"/>
      <c r="EH365" s="77"/>
      <c r="EI365" s="77"/>
      <c r="EJ365" s="77"/>
      <c r="EK365" s="77"/>
      <c r="EL365" s="77"/>
      <c r="EM365" s="77"/>
      <c r="EN365" s="77"/>
      <c r="EO365" s="77"/>
      <c r="EP365" s="77"/>
      <c r="EQ365" s="77"/>
      <c r="ER365" s="77"/>
      <c r="ES365" s="77"/>
      <c r="ET365" s="77"/>
      <c r="EU365" s="77"/>
      <c r="EV365" s="77"/>
      <c r="EW365" s="77"/>
      <c r="EX365" s="77"/>
      <c r="EY365" s="77"/>
      <c r="EZ365" s="77"/>
      <c r="FA365" s="77"/>
      <c r="FB365" s="77"/>
      <c r="FC365" s="77"/>
      <c r="FD365" s="77"/>
      <c r="FE365" s="77"/>
      <c r="FF365" s="77"/>
      <c r="FG365" s="77"/>
      <c r="FH365" s="77"/>
      <c r="FI365" s="77"/>
      <c r="FJ365" s="77"/>
      <c r="FK365" s="77"/>
    </row>
    <row r="366" spans="1:167" s="78" customFormat="1" x14ac:dyDescent="0.2">
      <c r="A366" s="97" t="s">
        <v>2138</v>
      </c>
      <c r="B366" s="97" t="s">
        <v>786</v>
      </c>
      <c r="C366" s="98" t="s">
        <v>1389</v>
      </c>
      <c r="D366" s="99" t="s">
        <v>17</v>
      </c>
      <c r="E366" s="99">
        <v>60</v>
      </c>
      <c r="F366" s="99">
        <v>0.3</v>
      </c>
      <c r="G366" s="100"/>
      <c r="H366" s="101"/>
      <c r="I366" s="123">
        <v>16.482500000000002</v>
      </c>
      <c r="J366" s="102">
        <f t="shared" si="18"/>
        <v>988.95</v>
      </c>
      <c r="K366" s="101">
        <f>BDI!$G$17</f>
        <v>0.11260000000000001</v>
      </c>
      <c r="L366" s="101"/>
      <c r="M366" s="101"/>
      <c r="N366" s="104">
        <f t="shared" si="19"/>
        <v>18.34</v>
      </c>
      <c r="O366" s="103">
        <f t="shared" si="20"/>
        <v>330.12</v>
      </c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7"/>
      <c r="BA366" s="77"/>
      <c r="BB366" s="77"/>
      <c r="BC366" s="77"/>
      <c r="BD366" s="77"/>
      <c r="BE366" s="77"/>
      <c r="BF366" s="77"/>
      <c r="BG366" s="77"/>
      <c r="BH366" s="77"/>
      <c r="BI366" s="77"/>
      <c r="BJ366" s="77"/>
      <c r="BK366" s="77"/>
      <c r="BL366" s="77"/>
      <c r="BM366" s="77"/>
      <c r="BN366" s="77"/>
      <c r="BO366" s="77"/>
      <c r="BP366" s="77"/>
      <c r="BQ366" s="77"/>
      <c r="BR366" s="77"/>
      <c r="BS366" s="77"/>
      <c r="BT366" s="77"/>
      <c r="BU366" s="77"/>
      <c r="BV366" s="77"/>
      <c r="BW366" s="77"/>
      <c r="BX366" s="77"/>
      <c r="BY366" s="77"/>
      <c r="BZ366" s="77"/>
      <c r="CA366" s="77"/>
      <c r="CB366" s="77"/>
      <c r="CC366" s="77"/>
      <c r="CD366" s="77"/>
      <c r="CE366" s="77"/>
      <c r="CF366" s="77"/>
      <c r="CG366" s="77"/>
      <c r="CH366" s="77"/>
      <c r="CI366" s="77"/>
      <c r="CJ366" s="77"/>
      <c r="CK366" s="77"/>
      <c r="CL366" s="77"/>
      <c r="CM366" s="77"/>
      <c r="CN366" s="77"/>
      <c r="CO366" s="77"/>
      <c r="CP366" s="77"/>
      <c r="CQ366" s="77"/>
      <c r="CR366" s="77"/>
      <c r="CS366" s="77"/>
      <c r="CT366" s="77"/>
      <c r="CU366" s="77"/>
      <c r="CV366" s="77"/>
      <c r="CW366" s="77"/>
      <c r="CX366" s="77"/>
      <c r="CY366" s="77"/>
      <c r="CZ366" s="77"/>
      <c r="DA366" s="77"/>
      <c r="DB366" s="77"/>
      <c r="DC366" s="77"/>
      <c r="DD366" s="77"/>
      <c r="DE366" s="77"/>
      <c r="DF366" s="77"/>
      <c r="DG366" s="77"/>
      <c r="DH366" s="77"/>
      <c r="DI366" s="77"/>
      <c r="DJ366" s="77"/>
      <c r="DK366" s="77"/>
      <c r="DL366" s="77"/>
      <c r="DM366" s="77"/>
      <c r="DN366" s="77"/>
      <c r="DO366" s="77"/>
      <c r="DP366" s="77"/>
      <c r="DQ366" s="77"/>
      <c r="DR366" s="77"/>
      <c r="DS366" s="77"/>
      <c r="DT366" s="77"/>
      <c r="DU366" s="77"/>
      <c r="DV366" s="77"/>
      <c r="DW366" s="77"/>
      <c r="DX366" s="77"/>
      <c r="DY366" s="77"/>
      <c r="DZ366" s="77"/>
      <c r="EA366" s="77"/>
      <c r="EB366" s="77"/>
      <c r="EC366" s="77"/>
      <c r="ED366" s="77"/>
      <c r="EE366" s="77"/>
      <c r="EF366" s="77"/>
      <c r="EG366" s="77"/>
      <c r="EH366" s="77"/>
      <c r="EI366" s="77"/>
      <c r="EJ366" s="77"/>
      <c r="EK366" s="77"/>
      <c r="EL366" s="77"/>
      <c r="EM366" s="77"/>
      <c r="EN366" s="77"/>
      <c r="EO366" s="77"/>
      <c r="EP366" s="77"/>
      <c r="EQ366" s="77"/>
      <c r="ER366" s="77"/>
      <c r="ES366" s="77"/>
      <c r="ET366" s="77"/>
      <c r="EU366" s="77"/>
      <c r="EV366" s="77"/>
      <c r="EW366" s="77"/>
      <c r="EX366" s="77"/>
      <c r="EY366" s="77"/>
      <c r="EZ366" s="77"/>
      <c r="FA366" s="77"/>
      <c r="FB366" s="77"/>
      <c r="FC366" s="77"/>
      <c r="FD366" s="77"/>
      <c r="FE366" s="77"/>
      <c r="FF366" s="77"/>
      <c r="FG366" s="77"/>
      <c r="FH366" s="77"/>
      <c r="FI366" s="77"/>
      <c r="FJ366" s="77"/>
      <c r="FK366" s="77"/>
    </row>
    <row r="367" spans="1:167" s="78" customFormat="1" x14ac:dyDescent="0.2">
      <c r="A367" s="97" t="s">
        <v>2139</v>
      </c>
      <c r="B367" s="97" t="s">
        <v>787</v>
      </c>
      <c r="C367" s="98" t="s">
        <v>1390</v>
      </c>
      <c r="D367" s="99" t="s">
        <v>17</v>
      </c>
      <c r="E367" s="99">
        <v>60</v>
      </c>
      <c r="F367" s="99">
        <v>0.3</v>
      </c>
      <c r="G367" s="100"/>
      <c r="H367" s="101"/>
      <c r="I367" s="123">
        <v>35.055</v>
      </c>
      <c r="J367" s="102">
        <f t="shared" si="18"/>
        <v>2103.3000000000002</v>
      </c>
      <c r="K367" s="101">
        <f>BDI!$G$17</f>
        <v>0.11260000000000001</v>
      </c>
      <c r="L367" s="101"/>
      <c r="M367" s="101"/>
      <c r="N367" s="104">
        <f t="shared" si="19"/>
        <v>39</v>
      </c>
      <c r="O367" s="103">
        <f t="shared" si="20"/>
        <v>702</v>
      </c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  <c r="BA367" s="77"/>
      <c r="BB367" s="77"/>
      <c r="BC367" s="77"/>
      <c r="BD367" s="77"/>
      <c r="BE367" s="77"/>
      <c r="BF367" s="77"/>
      <c r="BG367" s="77"/>
      <c r="BH367" s="77"/>
      <c r="BI367" s="77"/>
      <c r="BJ367" s="77"/>
      <c r="BK367" s="77"/>
      <c r="BL367" s="77"/>
      <c r="BM367" s="77"/>
      <c r="BN367" s="77"/>
      <c r="BO367" s="77"/>
      <c r="BP367" s="77"/>
      <c r="BQ367" s="77"/>
      <c r="BR367" s="77"/>
      <c r="BS367" s="77"/>
      <c r="BT367" s="77"/>
      <c r="BU367" s="77"/>
      <c r="BV367" s="77"/>
      <c r="BW367" s="77"/>
      <c r="BX367" s="77"/>
      <c r="BY367" s="77"/>
      <c r="BZ367" s="77"/>
      <c r="CA367" s="77"/>
      <c r="CB367" s="77"/>
      <c r="CC367" s="77"/>
      <c r="CD367" s="77"/>
      <c r="CE367" s="77"/>
      <c r="CF367" s="77"/>
      <c r="CG367" s="77"/>
      <c r="CH367" s="77"/>
      <c r="CI367" s="77"/>
      <c r="CJ367" s="77"/>
      <c r="CK367" s="77"/>
      <c r="CL367" s="77"/>
      <c r="CM367" s="77"/>
      <c r="CN367" s="77"/>
      <c r="CO367" s="77"/>
      <c r="CP367" s="77"/>
      <c r="CQ367" s="77"/>
      <c r="CR367" s="77"/>
      <c r="CS367" s="77"/>
      <c r="CT367" s="77"/>
      <c r="CU367" s="77"/>
      <c r="CV367" s="77"/>
      <c r="CW367" s="77"/>
      <c r="CX367" s="77"/>
      <c r="CY367" s="77"/>
      <c r="CZ367" s="77"/>
      <c r="DA367" s="77"/>
      <c r="DB367" s="77"/>
      <c r="DC367" s="77"/>
      <c r="DD367" s="77"/>
      <c r="DE367" s="77"/>
      <c r="DF367" s="77"/>
      <c r="DG367" s="77"/>
      <c r="DH367" s="77"/>
      <c r="DI367" s="77"/>
      <c r="DJ367" s="77"/>
      <c r="DK367" s="77"/>
      <c r="DL367" s="77"/>
      <c r="DM367" s="77"/>
      <c r="DN367" s="77"/>
      <c r="DO367" s="77"/>
      <c r="DP367" s="77"/>
      <c r="DQ367" s="77"/>
      <c r="DR367" s="77"/>
      <c r="DS367" s="77"/>
      <c r="DT367" s="77"/>
      <c r="DU367" s="77"/>
      <c r="DV367" s="77"/>
      <c r="DW367" s="77"/>
      <c r="DX367" s="77"/>
      <c r="DY367" s="77"/>
      <c r="DZ367" s="77"/>
      <c r="EA367" s="77"/>
      <c r="EB367" s="77"/>
      <c r="EC367" s="77"/>
      <c r="ED367" s="77"/>
      <c r="EE367" s="77"/>
      <c r="EF367" s="77"/>
      <c r="EG367" s="77"/>
      <c r="EH367" s="77"/>
      <c r="EI367" s="77"/>
      <c r="EJ367" s="77"/>
      <c r="EK367" s="77"/>
      <c r="EL367" s="77"/>
      <c r="EM367" s="77"/>
      <c r="EN367" s="77"/>
      <c r="EO367" s="77"/>
      <c r="EP367" s="77"/>
      <c r="EQ367" s="77"/>
      <c r="ER367" s="77"/>
      <c r="ES367" s="77"/>
      <c r="ET367" s="77"/>
      <c r="EU367" s="77"/>
      <c r="EV367" s="77"/>
      <c r="EW367" s="77"/>
      <c r="EX367" s="77"/>
      <c r="EY367" s="77"/>
      <c r="EZ367" s="77"/>
      <c r="FA367" s="77"/>
      <c r="FB367" s="77"/>
      <c r="FC367" s="77"/>
      <c r="FD367" s="77"/>
      <c r="FE367" s="77"/>
      <c r="FF367" s="77"/>
      <c r="FG367" s="77"/>
      <c r="FH367" s="77"/>
      <c r="FI367" s="77"/>
      <c r="FJ367" s="77"/>
      <c r="FK367" s="77"/>
    </row>
    <row r="368" spans="1:167" s="78" customFormat="1" x14ac:dyDescent="0.2">
      <c r="A368" s="97" t="s">
        <v>2140</v>
      </c>
      <c r="B368" s="97" t="s">
        <v>788</v>
      </c>
      <c r="C368" s="98" t="s">
        <v>1391</v>
      </c>
      <c r="D368" s="99" t="s">
        <v>17</v>
      </c>
      <c r="E368" s="99">
        <v>60</v>
      </c>
      <c r="F368" s="99">
        <v>0.3</v>
      </c>
      <c r="G368" s="100"/>
      <c r="H368" s="101"/>
      <c r="I368" s="123">
        <v>12.824999999999999</v>
      </c>
      <c r="J368" s="102">
        <f t="shared" si="18"/>
        <v>769.5</v>
      </c>
      <c r="K368" s="101">
        <f>BDI!$G$17</f>
        <v>0.11260000000000001</v>
      </c>
      <c r="L368" s="101"/>
      <c r="M368" s="101"/>
      <c r="N368" s="104">
        <f t="shared" si="19"/>
        <v>14.27</v>
      </c>
      <c r="O368" s="103">
        <f t="shared" si="20"/>
        <v>256.86</v>
      </c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  <c r="BA368" s="77"/>
      <c r="BB368" s="77"/>
      <c r="BC368" s="77"/>
      <c r="BD368" s="77"/>
      <c r="BE368" s="77"/>
      <c r="BF368" s="77"/>
      <c r="BG368" s="77"/>
      <c r="BH368" s="77"/>
      <c r="BI368" s="77"/>
      <c r="BJ368" s="77"/>
      <c r="BK368" s="77"/>
      <c r="BL368" s="77"/>
      <c r="BM368" s="77"/>
      <c r="BN368" s="77"/>
      <c r="BO368" s="77"/>
      <c r="BP368" s="77"/>
      <c r="BQ368" s="77"/>
      <c r="BR368" s="77"/>
      <c r="BS368" s="77"/>
      <c r="BT368" s="77"/>
      <c r="BU368" s="77"/>
      <c r="BV368" s="77"/>
      <c r="BW368" s="77"/>
      <c r="BX368" s="77"/>
      <c r="BY368" s="77"/>
      <c r="BZ368" s="77"/>
      <c r="CA368" s="77"/>
      <c r="CB368" s="77"/>
      <c r="CC368" s="77"/>
      <c r="CD368" s="77"/>
      <c r="CE368" s="77"/>
      <c r="CF368" s="77"/>
      <c r="CG368" s="77"/>
      <c r="CH368" s="77"/>
      <c r="CI368" s="77"/>
      <c r="CJ368" s="77"/>
      <c r="CK368" s="77"/>
      <c r="CL368" s="77"/>
      <c r="CM368" s="77"/>
      <c r="CN368" s="77"/>
      <c r="CO368" s="77"/>
      <c r="CP368" s="77"/>
      <c r="CQ368" s="77"/>
      <c r="CR368" s="77"/>
      <c r="CS368" s="77"/>
      <c r="CT368" s="77"/>
      <c r="CU368" s="77"/>
      <c r="CV368" s="77"/>
      <c r="CW368" s="77"/>
      <c r="CX368" s="77"/>
      <c r="CY368" s="77"/>
      <c r="CZ368" s="77"/>
      <c r="DA368" s="77"/>
      <c r="DB368" s="77"/>
      <c r="DC368" s="77"/>
      <c r="DD368" s="77"/>
      <c r="DE368" s="77"/>
      <c r="DF368" s="77"/>
      <c r="DG368" s="77"/>
      <c r="DH368" s="77"/>
      <c r="DI368" s="77"/>
      <c r="DJ368" s="77"/>
      <c r="DK368" s="77"/>
      <c r="DL368" s="77"/>
      <c r="DM368" s="77"/>
      <c r="DN368" s="77"/>
      <c r="DO368" s="77"/>
      <c r="DP368" s="77"/>
      <c r="DQ368" s="77"/>
      <c r="DR368" s="77"/>
      <c r="DS368" s="77"/>
      <c r="DT368" s="77"/>
      <c r="DU368" s="77"/>
      <c r="DV368" s="77"/>
      <c r="DW368" s="77"/>
      <c r="DX368" s="77"/>
      <c r="DY368" s="77"/>
      <c r="DZ368" s="77"/>
      <c r="EA368" s="77"/>
      <c r="EB368" s="77"/>
      <c r="EC368" s="77"/>
      <c r="ED368" s="77"/>
      <c r="EE368" s="77"/>
      <c r="EF368" s="77"/>
      <c r="EG368" s="77"/>
      <c r="EH368" s="77"/>
      <c r="EI368" s="77"/>
      <c r="EJ368" s="77"/>
      <c r="EK368" s="77"/>
      <c r="EL368" s="77"/>
      <c r="EM368" s="77"/>
      <c r="EN368" s="77"/>
      <c r="EO368" s="77"/>
      <c r="EP368" s="77"/>
      <c r="EQ368" s="77"/>
      <c r="ER368" s="77"/>
      <c r="ES368" s="77"/>
      <c r="ET368" s="77"/>
      <c r="EU368" s="77"/>
      <c r="EV368" s="77"/>
      <c r="EW368" s="77"/>
      <c r="EX368" s="77"/>
      <c r="EY368" s="77"/>
      <c r="EZ368" s="77"/>
      <c r="FA368" s="77"/>
      <c r="FB368" s="77"/>
      <c r="FC368" s="77"/>
      <c r="FD368" s="77"/>
      <c r="FE368" s="77"/>
      <c r="FF368" s="77"/>
      <c r="FG368" s="77"/>
      <c r="FH368" s="77"/>
      <c r="FI368" s="77"/>
      <c r="FJ368" s="77"/>
      <c r="FK368" s="77"/>
    </row>
    <row r="369" spans="1:167" s="78" customFormat="1" x14ac:dyDescent="0.2">
      <c r="A369" s="97" t="s">
        <v>2141</v>
      </c>
      <c r="B369" s="97" t="s">
        <v>789</v>
      </c>
      <c r="C369" s="98" t="s">
        <v>1392</v>
      </c>
      <c r="D369" s="99" t="s">
        <v>17</v>
      </c>
      <c r="E369" s="99">
        <v>20</v>
      </c>
      <c r="F369" s="99">
        <v>0.3</v>
      </c>
      <c r="G369" s="100"/>
      <c r="H369" s="101"/>
      <c r="I369" s="123">
        <v>25.2</v>
      </c>
      <c r="J369" s="102">
        <f t="shared" si="18"/>
        <v>504</v>
      </c>
      <c r="K369" s="101">
        <f>BDI!$G$17</f>
        <v>0.11260000000000001</v>
      </c>
      <c r="L369" s="101"/>
      <c r="M369" s="101"/>
      <c r="N369" s="104">
        <f t="shared" si="19"/>
        <v>28.04</v>
      </c>
      <c r="O369" s="103">
        <f t="shared" si="20"/>
        <v>168.24</v>
      </c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  <c r="BA369" s="77"/>
      <c r="BB369" s="77"/>
      <c r="BC369" s="77"/>
      <c r="BD369" s="77"/>
      <c r="BE369" s="77"/>
      <c r="BF369" s="77"/>
      <c r="BG369" s="77"/>
      <c r="BH369" s="77"/>
      <c r="BI369" s="77"/>
      <c r="BJ369" s="77"/>
      <c r="BK369" s="77"/>
      <c r="BL369" s="77"/>
      <c r="BM369" s="77"/>
      <c r="BN369" s="77"/>
      <c r="BO369" s="77"/>
      <c r="BP369" s="77"/>
      <c r="BQ369" s="77"/>
      <c r="BR369" s="77"/>
      <c r="BS369" s="77"/>
      <c r="BT369" s="77"/>
      <c r="BU369" s="77"/>
      <c r="BV369" s="77"/>
      <c r="BW369" s="77"/>
      <c r="BX369" s="77"/>
      <c r="BY369" s="77"/>
      <c r="BZ369" s="77"/>
      <c r="CA369" s="77"/>
      <c r="CB369" s="77"/>
      <c r="CC369" s="77"/>
      <c r="CD369" s="77"/>
      <c r="CE369" s="77"/>
      <c r="CF369" s="77"/>
      <c r="CG369" s="77"/>
      <c r="CH369" s="77"/>
      <c r="CI369" s="77"/>
      <c r="CJ369" s="77"/>
      <c r="CK369" s="77"/>
      <c r="CL369" s="77"/>
      <c r="CM369" s="77"/>
      <c r="CN369" s="77"/>
      <c r="CO369" s="77"/>
      <c r="CP369" s="77"/>
      <c r="CQ369" s="77"/>
      <c r="CR369" s="77"/>
      <c r="CS369" s="77"/>
      <c r="CT369" s="77"/>
      <c r="CU369" s="77"/>
      <c r="CV369" s="77"/>
      <c r="CW369" s="77"/>
      <c r="CX369" s="77"/>
      <c r="CY369" s="77"/>
      <c r="CZ369" s="77"/>
      <c r="DA369" s="77"/>
      <c r="DB369" s="77"/>
      <c r="DC369" s="77"/>
      <c r="DD369" s="77"/>
      <c r="DE369" s="77"/>
      <c r="DF369" s="77"/>
      <c r="DG369" s="77"/>
      <c r="DH369" s="77"/>
      <c r="DI369" s="77"/>
      <c r="DJ369" s="77"/>
      <c r="DK369" s="77"/>
      <c r="DL369" s="77"/>
      <c r="DM369" s="77"/>
      <c r="DN369" s="77"/>
      <c r="DO369" s="77"/>
      <c r="DP369" s="77"/>
      <c r="DQ369" s="77"/>
      <c r="DR369" s="77"/>
      <c r="DS369" s="77"/>
      <c r="DT369" s="77"/>
      <c r="DU369" s="77"/>
      <c r="DV369" s="77"/>
      <c r="DW369" s="77"/>
      <c r="DX369" s="77"/>
      <c r="DY369" s="77"/>
      <c r="DZ369" s="77"/>
      <c r="EA369" s="77"/>
      <c r="EB369" s="77"/>
      <c r="EC369" s="77"/>
      <c r="ED369" s="77"/>
      <c r="EE369" s="77"/>
      <c r="EF369" s="77"/>
      <c r="EG369" s="77"/>
      <c r="EH369" s="77"/>
      <c r="EI369" s="77"/>
      <c r="EJ369" s="77"/>
      <c r="EK369" s="77"/>
      <c r="EL369" s="77"/>
      <c r="EM369" s="77"/>
      <c r="EN369" s="77"/>
      <c r="EO369" s="77"/>
      <c r="EP369" s="77"/>
      <c r="EQ369" s="77"/>
      <c r="ER369" s="77"/>
      <c r="ES369" s="77"/>
      <c r="ET369" s="77"/>
      <c r="EU369" s="77"/>
      <c r="EV369" s="77"/>
      <c r="EW369" s="77"/>
      <c r="EX369" s="77"/>
      <c r="EY369" s="77"/>
      <c r="EZ369" s="77"/>
      <c r="FA369" s="77"/>
      <c r="FB369" s="77"/>
      <c r="FC369" s="77"/>
      <c r="FD369" s="77"/>
      <c r="FE369" s="77"/>
      <c r="FF369" s="77"/>
      <c r="FG369" s="77"/>
      <c r="FH369" s="77"/>
      <c r="FI369" s="77"/>
      <c r="FJ369" s="77"/>
      <c r="FK369" s="77"/>
    </row>
    <row r="370" spans="1:167" s="78" customFormat="1" x14ac:dyDescent="0.2">
      <c r="A370" s="97" t="s">
        <v>2142</v>
      </c>
      <c r="B370" s="97" t="s">
        <v>790</v>
      </c>
      <c r="C370" s="98" t="s">
        <v>1393</v>
      </c>
      <c r="D370" s="99" t="s">
        <v>17</v>
      </c>
      <c r="E370" s="99">
        <v>120</v>
      </c>
      <c r="F370" s="99">
        <v>0.3</v>
      </c>
      <c r="G370" s="100"/>
      <c r="H370" s="101"/>
      <c r="I370" s="123">
        <v>17.242499999999996</v>
      </c>
      <c r="J370" s="102">
        <f t="shared" si="18"/>
        <v>2069.1</v>
      </c>
      <c r="K370" s="101">
        <f>BDI!$G$17</f>
        <v>0.11260000000000001</v>
      </c>
      <c r="L370" s="101"/>
      <c r="M370" s="101"/>
      <c r="N370" s="104">
        <f t="shared" si="19"/>
        <v>19.18</v>
      </c>
      <c r="O370" s="103">
        <f t="shared" si="20"/>
        <v>690.48</v>
      </c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7"/>
      <c r="BA370" s="77"/>
      <c r="BB370" s="77"/>
      <c r="BC370" s="77"/>
      <c r="BD370" s="77"/>
      <c r="BE370" s="77"/>
      <c r="BF370" s="77"/>
      <c r="BG370" s="77"/>
      <c r="BH370" s="77"/>
      <c r="BI370" s="77"/>
      <c r="BJ370" s="77"/>
      <c r="BK370" s="77"/>
      <c r="BL370" s="77"/>
      <c r="BM370" s="77"/>
      <c r="BN370" s="77"/>
      <c r="BO370" s="77"/>
      <c r="BP370" s="77"/>
      <c r="BQ370" s="77"/>
      <c r="BR370" s="77"/>
      <c r="BS370" s="77"/>
      <c r="BT370" s="77"/>
      <c r="BU370" s="77"/>
      <c r="BV370" s="77"/>
      <c r="BW370" s="77"/>
      <c r="BX370" s="77"/>
      <c r="BY370" s="77"/>
      <c r="BZ370" s="77"/>
      <c r="CA370" s="77"/>
      <c r="CB370" s="77"/>
      <c r="CC370" s="77"/>
      <c r="CD370" s="77"/>
      <c r="CE370" s="77"/>
      <c r="CF370" s="77"/>
      <c r="CG370" s="77"/>
      <c r="CH370" s="77"/>
      <c r="CI370" s="77"/>
      <c r="CJ370" s="77"/>
      <c r="CK370" s="77"/>
      <c r="CL370" s="77"/>
      <c r="CM370" s="77"/>
      <c r="CN370" s="77"/>
      <c r="CO370" s="77"/>
      <c r="CP370" s="77"/>
      <c r="CQ370" s="77"/>
      <c r="CR370" s="77"/>
      <c r="CS370" s="77"/>
      <c r="CT370" s="77"/>
      <c r="CU370" s="77"/>
      <c r="CV370" s="77"/>
      <c r="CW370" s="77"/>
      <c r="CX370" s="77"/>
      <c r="CY370" s="77"/>
      <c r="CZ370" s="77"/>
      <c r="DA370" s="77"/>
      <c r="DB370" s="77"/>
      <c r="DC370" s="77"/>
      <c r="DD370" s="77"/>
      <c r="DE370" s="77"/>
      <c r="DF370" s="77"/>
      <c r="DG370" s="77"/>
      <c r="DH370" s="77"/>
      <c r="DI370" s="77"/>
      <c r="DJ370" s="77"/>
      <c r="DK370" s="77"/>
      <c r="DL370" s="77"/>
      <c r="DM370" s="77"/>
      <c r="DN370" s="77"/>
      <c r="DO370" s="77"/>
      <c r="DP370" s="77"/>
      <c r="DQ370" s="77"/>
      <c r="DR370" s="77"/>
      <c r="DS370" s="77"/>
      <c r="DT370" s="77"/>
      <c r="DU370" s="77"/>
      <c r="DV370" s="77"/>
      <c r="DW370" s="77"/>
      <c r="DX370" s="77"/>
      <c r="DY370" s="77"/>
      <c r="DZ370" s="77"/>
      <c r="EA370" s="77"/>
      <c r="EB370" s="77"/>
      <c r="EC370" s="77"/>
      <c r="ED370" s="77"/>
      <c r="EE370" s="77"/>
      <c r="EF370" s="77"/>
      <c r="EG370" s="77"/>
      <c r="EH370" s="77"/>
      <c r="EI370" s="77"/>
      <c r="EJ370" s="77"/>
      <c r="EK370" s="77"/>
      <c r="EL370" s="77"/>
      <c r="EM370" s="77"/>
      <c r="EN370" s="77"/>
      <c r="EO370" s="77"/>
      <c r="EP370" s="77"/>
      <c r="EQ370" s="77"/>
      <c r="ER370" s="77"/>
      <c r="ES370" s="77"/>
      <c r="ET370" s="77"/>
      <c r="EU370" s="77"/>
      <c r="EV370" s="77"/>
      <c r="EW370" s="77"/>
      <c r="EX370" s="77"/>
      <c r="EY370" s="77"/>
      <c r="EZ370" s="77"/>
      <c r="FA370" s="77"/>
      <c r="FB370" s="77"/>
      <c r="FC370" s="77"/>
      <c r="FD370" s="77"/>
      <c r="FE370" s="77"/>
      <c r="FF370" s="77"/>
      <c r="FG370" s="77"/>
      <c r="FH370" s="77"/>
      <c r="FI370" s="77"/>
      <c r="FJ370" s="77"/>
      <c r="FK370" s="77"/>
    </row>
    <row r="371" spans="1:167" s="78" customFormat="1" x14ac:dyDescent="0.2">
      <c r="A371" s="97" t="s">
        <v>2143</v>
      </c>
      <c r="B371" s="97" t="s">
        <v>791</v>
      </c>
      <c r="C371" s="98" t="s">
        <v>1394</v>
      </c>
      <c r="D371" s="99" t="s">
        <v>17</v>
      </c>
      <c r="E371" s="99">
        <v>120</v>
      </c>
      <c r="F371" s="99">
        <v>0.3</v>
      </c>
      <c r="G371" s="100"/>
      <c r="H371" s="101"/>
      <c r="I371" s="123">
        <v>21.318000000000001</v>
      </c>
      <c r="J371" s="102">
        <f t="shared" si="18"/>
        <v>2558.16</v>
      </c>
      <c r="K371" s="101">
        <f>BDI!$G$17</f>
        <v>0.11260000000000001</v>
      </c>
      <c r="L371" s="101"/>
      <c r="M371" s="101"/>
      <c r="N371" s="104">
        <f t="shared" si="19"/>
        <v>23.72</v>
      </c>
      <c r="O371" s="103">
        <f t="shared" si="20"/>
        <v>853.92</v>
      </c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  <c r="AY371" s="77"/>
      <c r="AZ371" s="77"/>
      <c r="BA371" s="77"/>
      <c r="BB371" s="77"/>
      <c r="BC371" s="77"/>
      <c r="BD371" s="77"/>
      <c r="BE371" s="77"/>
      <c r="BF371" s="77"/>
      <c r="BG371" s="77"/>
      <c r="BH371" s="77"/>
      <c r="BI371" s="77"/>
      <c r="BJ371" s="77"/>
      <c r="BK371" s="77"/>
      <c r="BL371" s="77"/>
      <c r="BM371" s="77"/>
      <c r="BN371" s="77"/>
      <c r="BO371" s="77"/>
      <c r="BP371" s="77"/>
      <c r="BQ371" s="77"/>
      <c r="BR371" s="77"/>
      <c r="BS371" s="77"/>
      <c r="BT371" s="77"/>
      <c r="BU371" s="77"/>
      <c r="BV371" s="77"/>
      <c r="BW371" s="77"/>
      <c r="BX371" s="77"/>
      <c r="BY371" s="77"/>
      <c r="BZ371" s="77"/>
      <c r="CA371" s="77"/>
      <c r="CB371" s="77"/>
      <c r="CC371" s="77"/>
      <c r="CD371" s="77"/>
      <c r="CE371" s="77"/>
      <c r="CF371" s="77"/>
      <c r="CG371" s="77"/>
      <c r="CH371" s="77"/>
      <c r="CI371" s="77"/>
      <c r="CJ371" s="77"/>
      <c r="CK371" s="77"/>
      <c r="CL371" s="77"/>
      <c r="CM371" s="77"/>
      <c r="CN371" s="77"/>
      <c r="CO371" s="77"/>
      <c r="CP371" s="77"/>
      <c r="CQ371" s="77"/>
      <c r="CR371" s="77"/>
      <c r="CS371" s="77"/>
      <c r="CT371" s="77"/>
      <c r="CU371" s="77"/>
      <c r="CV371" s="77"/>
      <c r="CW371" s="77"/>
      <c r="CX371" s="77"/>
      <c r="CY371" s="77"/>
      <c r="CZ371" s="77"/>
      <c r="DA371" s="77"/>
      <c r="DB371" s="77"/>
      <c r="DC371" s="77"/>
      <c r="DD371" s="77"/>
      <c r="DE371" s="77"/>
      <c r="DF371" s="77"/>
      <c r="DG371" s="77"/>
      <c r="DH371" s="77"/>
      <c r="DI371" s="77"/>
      <c r="DJ371" s="77"/>
      <c r="DK371" s="77"/>
      <c r="DL371" s="77"/>
      <c r="DM371" s="77"/>
      <c r="DN371" s="77"/>
      <c r="DO371" s="77"/>
      <c r="DP371" s="77"/>
      <c r="DQ371" s="77"/>
      <c r="DR371" s="77"/>
      <c r="DS371" s="77"/>
      <c r="DT371" s="77"/>
      <c r="DU371" s="77"/>
      <c r="DV371" s="77"/>
      <c r="DW371" s="77"/>
      <c r="DX371" s="77"/>
      <c r="DY371" s="77"/>
      <c r="DZ371" s="77"/>
      <c r="EA371" s="77"/>
      <c r="EB371" s="77"/>
      <c r="EC371" s="77"/>
      <c r="ED371" s="77"/>
      <c r="EE371" s="77"/>
      <c r="EF371" s="77"/>
      <c r="EG371" s="77"/>
      <c r="EH371" s="77"/>
      <c r="EI371" s="77"/>
      <c r="EJ371" s="77"/>
      <c r="EK371" s="77"/>
      <c r="EL371" s="77"/>
      <c r="EM371" s="77"/>
      <c r="EN371" s="77"/>
      <c r="EO371" s="77"/>
      <c r="EP371" s="77"/>
      <c r="EQ371" s="77"/>
      <c r="ER371" s="77"/>
      <c r="ES371" s="77"/>
      <c r="ET371" s="77"/>
      <c r="EU371" s="77"/>
      <c r="EV371" s="77"/>
      <c r="EW371" s="77"/>
      <c r="EX371" s="77"/>
      <c r="EY371" s="77"/>
      <c r="EZ371" s="77"/>
      <c r="FA371" s="77"/>
      <c r="FB371" s="77"/>
      <c r="FC371" s="77"/>
      <c r="FD371" s="77"/>
      <c r="FE371" s="77"/>
      <c r="FF371" s="77"/>
      <c r="FG371" s="77"/>
      <c r="FH371" s="77"/>
      <c r="FI371" s="77"/>
      <c r="FJ371" s="77"/>
      <c r="FK371" s="77"/>
    </row>
    <row r="372" spans="1:167" s="78" customFormat="1" x14ac:dyDescent="0.2">
      <c r="A372" s="97" t="s">
        <v>2144</v>
      </c>
      <c r="B372" s="97" t="s">
        <v>792</v>
      </c>
      <c r="C372" s="98" t="s">
        <v>1395</v>
      </c>
      <c r="D372" s="99" t="s">
        <v>17</v>
      </c>
      <c r="E372" s="99">
        <v>120</v>
      </c>
      <c r="F372" s="99">
        <v>0.3</v>
      </c>
      <c r="G372" s="100"/>
      <c r="H372" s="101"/>
      <c r="I372" s="123">
        <v>24.7285</v>
      </c>
      <c r="J372" s="102">
        <f t="shared" si="18"/>
        <v>2967.42</v>
      </c>
      <c r="K372" s="101">
        <f>BDI!$G$17</f>
        <v>0.11260000000000001</v>
      </c>
      <c r="L372" s="101"/>
      <c r="M372" s="101"/>
      <c r="N372" s="104">
        <f t="shared" si="19"/>
        <v>27.51</v>
      </c>
      <c r="O372" s="103">
        <f t="shared" si="20"/>
        <v>990.36</v>
      </c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  <c r="BA372" s="77"/>
      <c r="BB372" s="77"/>
      <c r="BC372" s="77"/>
      <c r="BD372" s="77"/>
      <c r="BE372" s="77"/>
      <c r="BF372" s="77"/>
      <c r="BG372" s="77"/>
      <c r="BH372" s="77"/>
      <c r="BI372" s="77"/>
      <c r="BJ372" s="77"/>
      <c r="BK372" s="77"/>
      <c r="BL372" s="77"/>
      <c r="BM372" s="77"/>
      <c r="BN372" s="77"/>
      <c r="BO372" s="77"/>
      <c r="BP372" s="77"/>
      <c r="BQ372" s="77"/>
      <c r="BR372" s="77"/>
      <c r="BS372" s="77"/>
      <c r="BT372" s="77"/>
      <c r="BU372" s="77"/>
      <c r="BV372" s="77"/>
      <c r="BW372" s="77"/>
      <c r="BX372" s="77"/>
      <c r="BY372" s="77"/>
      <c r="BZ372" s="77"/>
      <c r="CA372" s="77"/>
      <c r="CB372" s="77"/>
      <c r="CC372" s="77"/>
      <c r="CD372" s="77"/>
      <c r="CE372" s="77"/>
      <c r="CF372" s="77"/>
      <c r="CG372" s="77"/>
      <c r="CH372" s="77"/>
      <c r="CI372" s="77"/>
      <c r="CJ372" s="77"/>
      <c r="CK372" s="77"/>
      <c r="CL372" s="77"/>
      <c r="CM372" s="77"/>
      <c r="CN372" s="77"/>
      <c r="CO372" s="77"/>
      <c r="CP372" s="77"/>
      <c r="CQ372" s="77"/>
      <c r="CR372" s="77"/>
      <c r="CS372" s="77"/>
      <c r="CT372" s="77"/>
      <c r="CU372" s="77"/>
      <c r="CV372" s="77"/>
      <c r="CW372" s="77"/>
      <c r="CX372" s="77"/>
      <c r="CY372" s="77"/>
      <c r="CZ372" s="77"/>
      <c r="DA372" s="77"/>
      <c r="DB372" s="77"/>
      <c r="DC372" s="77"/>
      <c r="DD372" s="77"/>
      <c r="DE372" s="77"/>
      <c r="DF372" s="77"/>
      <c r="DG372" s="77"/>
      <c r="DH372" s="77"/>
      <c r="DI372" s="77"/>
      <c r="DJ372" s="77"/>
      <c r="DK372" s="77"/>
      <c r="DL372" s="77"/>
      <c r="DM372" s="77"/>
      <c r="DN372" s="77"/>
      <c r="DO372" s="77"/>
      <c r="DP372" s="77"/>
      <c r="DQ372" s="77"/>
      <c r="DR372" s="77"/>
      <c r="DS372" s="77"/>
      <c r="DT372" s="77"/>
      <c r="DU372" s="77"/>
      <c r="DV372" s="77"/>
      <c r="DW372" s="77"/>
      <c r="DX372" s="77"/>
      <c r="DY372" s="77"/>
      <c r="DZ372" s="77"/>
      <c r="EA372" s="77"/>
      <c r="EB372" s="77"/>
      <c r="EC372" s="77"/>
      <c r="ED372" s="77"/>
      <c r="EE372" s="77"/>
      <c r="EF372" s="77"/>
      <c r="EG372" s="77"/>
      <c r="EH372" s="77"/>
      <c r="EI372" s="77"/>
      <c r="EJ372" s="77"/>
      <c r="EK372" s="77"/>
      <c r="EL372" s="77"/>
      <c r="EM372" s="77"/>
      <c r="EN372" s="77"/>
      <c r="EO372" s="77"/>
      <c r="EP372" s="77"/>
      <c r="EQ372" s="77"/>
      <c r="ER372" s="77"/>
      <c r="ES372" s="77"/>
      <c r="ET372" s="77"/>
      <c r="EU372" s="77"/>
      <c r="EV372" s="77"/>
      <c r="EW372" s="77"/>
      <c r="EX372" s="77"/>
      <c r="EY372" s="77"/>
      <c r="EZ372" s="77"/>
      <c r="FA372" s="77"/>
      <c r="FB372" s="77"/>
      <c r="FC372" s="77"/>
      <c r="FD372" s="77"/>
      <c r="FE372" s="77"/>
      <c r="FF372" s="77"/>
      <c r="FG372" s="77"/>
      <c r="FH372" s="77"/>
      <c r="FI372" s="77"/>
      <c r="FJ372" s="77"/>
      <c r="FK372" s="77"/>
    </row>
    <row r="373" spans="1:167" s="78" customFormat="1" x14ac:dyDescent="0.2">
      <c r="A373" s="97" t="s">
        <v>2145</v>
      </c>
      <c r="B373" s="97" t="s">
        <v>793</v>
      </c>
      <c r="C373" s="98" t="s">
        <v>1396</v>
      </c>
      <c r="D373" s="99" t="s">
        <v>17</v>
      </c>
      <c r="E373" s="99">
        <v>120</v>
      </c>
      <c r="F373" s="99">
        <v>0.3</v>
      </c>
      <c r="G373" s="100"/>
      <c r="H373" s="101"/>
      <c r="I373" s="123">
        <v>16.872</v>
      </c>
      <c r="J373" s="102">
        <f t="shared" si="18"/>
        <v>2024.64</v>
      </c>
      <c r="K373" s="101">
        <f>BDI!$G$17</f>
        <v>0.11260000000000001</v>
      </c>
      <c r="L373" s="101"/>
      <c r="M373" s="101"/>
      <c r="N373" s="104">
        <f t="shared" si="19"/>
        <v>18.77</v>
      </c>
      <c r="O373" s="103">
        <f t="shared" si="20"/>
        <v>675.72</v>
      </c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7"/>
      <c r="BA373" s="77"/>
      <c r="BB373" s="77"/>
      <c r="BC373" s="77"/>
      <c r="BD373" s="77"/>
      <c r="BE373" s="77"/>
      <c r="BF373" s="77"/>
      <c r="BG373" s="77"/>
      <c r="BH373" s="77"/>
      <c r="BI373" s="77"/>
      <c r="BJ373" s="77"/>
      <c r="BK373" s="77"/>
      <c r="BL373" s="77"/>
      <c r="BM373" s="77"/>
      <c r="BN373" s="77"/>
      <c r="BO373" s="77"/>
      <c r="BP373" s="77"/>
      <c r="BQ373" s="77"/>
      <c r="BR373" s="77"/>
      <c r="BS373" s="77"/>
      <c r="BT373" s="77"/>
      <c r="BU373" s="77"/>
      <c r="BV373" s="77"/>
      <c r="BW373" s="77"/>
      <c r="BX373" s="77"/>
      <c r="BY373" s="77"/>
      <c r="BZ373" s="77"/>
      <c r="CA373" s="77"/>
      <c r="CB373" s="77"/>
      <c r="CC373" s="77"/>
      <c r="CD373" s="77"/>
      <c r="CE373" s="77"/>
      <c r="CF373" s="77"/>
      <c r="CG373" s="77"/>
      <c r="CH373" s="77"/>
      <c r="CI373" s="77"/>
      <c r="CJ373" s="77"/>
      <c r="CK373" s="77"/>
      <c r="CL373" s="77"/>
      <c r="CM373" s="77"/>
      <c r="CN373" s="77"/>
      <c r="CO373" s="77"/>
      <c r="CP373" s="77"/>
      <c r="CQ373" s="77"/>
      <c r="CR373" s="77"/>
      <c r="CS373" s="77"/>
      <c r="CT373" s="77"/>
      <c r="CU373" s="77"/>
      <c r="CV373" s="77"/>
      <c r="CW373" s="77"/>
      <c r="CX373" s="77"/>
      <c r="CY373" s="77"/>
      <c r="CZ373" s="77"/>
      <c r="DA373" s="77"/>
      <c r="DB373" s="77"/>
      <c r="DC373" s="77"/>
      <c r="DD373" s="77"/>
      <c r="DE373" s="77"/>
      <c r="DF373" s="77"/>
      <c r="DG373" s="77"/>
      <c r="DH373" s="77"/>
      <c r="DI373" s="77"/>
      <c r="DJ373" s="77"/>
      <c r="DK373" s="77"/>
      <c r="DL373" s="77"/>
      <c r="DM373" s="77"/>
      <c r="DN373" s="77"/>
      <c r="DO373" s="77"/>
      <c r="DP373" s="77"/>
      <c r="DQ373" s="77"/>
      <c r="DR373" s="77"/>
      <c r="DS373" s="77"/>
      <c r="DT373" s="77"/>
      <c r="DU373" s="77"/>
      <c r="DV373" s="77"/>
      <c r="DW373" s="77"/>
      <c r="DX373" s="77"/>
      <c r="DY373" s="77"/>
      <c r="DZ373" s="77"/>
      <c r="EA373" s="77"/>
      <c r="EB373" s="77"/>
      <c r="EC373" s="77"/>
      <c r="ED373" s="77"/>
      <c r="EE373" s="77"/>
      <c r="EF373" s="77"/>
      <c r="EG373" s="77"/>
      <c r="EH373" s="77"/>
      <c r="EI373" s="77"/>
      <c r="EJ373" s="77"/>
      <c r="EK373" s="77"/>
      <c r="EL373" s="77"/>
      <c r="EM373" s="77"/>
      <c r="EN373" s="77"/>
      <c r="EO373" s="77"/>
      <c r="EP373" s="77"/>
      <c r="EQ373" s="77"/>
      <c r="ER373" s="77"/>
      <c r="ES373" s="77"/>
      <c r="ET373" s="77"/>
      <c r="EU373" s="77"/>
      <c r="EV373" s="77"/>
      <c r="EW373" s="77"/>
      <c r="EX373" s="77"/>
      <c r="EY373" s="77"/>
      <c r="EZ373" s="77"/>
      <c r="FA373" s="77"/>
      <c r="FB373" s="77"/>
      <c r="FC373" s="77"/>
      <c r="FD373" s="77"/>
      <c r="FE373" s="77"/>
      <c r="FF373" s="77"/>
      <c r="FG373" s="77"/>
      <c r="FH373" s="77"/>
      <c r="FI373" s="77"/>
      <c r="FJ373" s="77"/>
      <c r="FK373" s="77"/>
    </row>
    <row r="374" spans="1:167" s="78" customFormat="1" x14ac:dyDescent="0.2">
      <c r="A374" s="97" t="s">
        <v>2146</v>
      </c>
      <c r="B374" s="97" t="s">
        <v>794</v>
      </c>
      <c r="C374" s="98" t="s">
        <v>1397</v>
      </c>
      <c r="D374" s="99" t="s">
        <v>17</v>
      </c>
      <c r="E374" s="99">
        <v>120</v>
      </c>
      <c r="F374" s="99">
        <v>0.3</v>
      </c>
      <c r="G374" s="100"/>
      <c r="H374" s="101"/>
      <c r="I374" s="123">
        <v>21.327499999999997</v>
      </c>
      <c r="J374" s="102">
        <f t="shared" si="18"/>
        <v>2559.3000000000002</v>
      </c>
      <c r="K374" s="101">
        <f>BDI!$G$17</f>
        <v>0.11260000000000001</v>
      </c>
      <c r="L374" s="101"/>
      <c r="M374" s="101"/>
      <c r="N374" s="104">
        <f t="shared" si="19"/>
        <v>23.73</v>
      </c>
      <c r="O374" s="103">
        <f t="shared" si="20"/>
        <v>854.28</v>
      </c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7"/>
      <c r="BA374" s="77"/>
      <c r="BB374" s="77"/>
      <c r="BC374" s="77"/>
      <c r="BD374" s="77"/>
      <c r="BE374" s="77"/>
      <c r="BF374" s="77"/>
      <c r="BG374" s="77"/>
      <c r="BH374" s="77"/>
      <c r="BI374" s="77"/>
      <c r="BJ374" s="77"/>
      <c r="BK374" s="77"/>
      <c r="BL374" s="77"/>
      <c r="BM374" s="77"/>
      <c r="BN374" s="77"/>
      <c r="BO374" s="77"/>
      <c r="BP374" s="77"/>
      <c r="BQ374" s="77"/>
      <c r="BR374" s="77"/>
      <c r="BS374" s="77"/>
      <c r="BT374" s="77"/>
      <c r="BU374" s="77"/>
      <c r="BV374" s="77"/>
      <c r="BW374" s="77"/>
      <c r="BX374" s="77"/>
      <c r="BY374" s="77"/>
      <c r="BZ374" s="77"/>
      <c r="CA374" s="77"/>
      <c r="CB374" s="77"/>
      <c r="CC374" s="77"/>
      <c r="CD374" s="77"/>
      <c r="CE374" s="77"/>
      <c r="CF374" s="77"/>
      <c r="CG374" s="77"/>
      <c r="CH374" s="77"/>
      <c r="CI374" s="77"/>
      <c r="CJ374" s="77"/>
      <c r="CK374" s="77"/>
      <c r="CL374" s="77"/>
      <c r="CM374" s="77"/>
      <c r="CN374" s="77"/>
      <c r="CO374" s="77"/>
      <c r="CP374" s="77"/>
      <c r="CQ374" s="77"/>
      <c r="CR374" s="77"/>
      <c r="CS374" s="77"/>
      <c r="CT374" s="77"/>
      <c r="CU374" s="77"/>
      <c r="CV374" s="77"/>
      <c r="CW374" s="77"/>
      <c r="CX374" s="77"/>
      <c r="CY374" s="77"/>
      <c r="CZ374" s="77"/>
      <c r="DA374" s="77"/>
      <c r="DB374" s="77"/>
      <c r="DC374" s="77"/>
      <c r="DD374" s="77"/>
      <c r="DE374" s="77"/>
      <c r="DF374" s="77"/>
      <c r="DG374" s="77"/>
      <c r="DH374" s="77"/>
      <c r="DI374" s="77"/>
      <c r="DJ374" s="77"/>
      <c r="DK374" s="77"/>
      <c r="DL374" s="77"/>
      <c r="DM374" s="77"/>
      <c r="DN374" s="77"/>
      <c r="DO374" s="77"/>
      <c r="DP374" s="77"/>
      <c r="DQ374" s="77"/>
      <c r="DR374" s="77"/>
      <c r="DS374" s="77"/>
      <c r="DT374" s="77"/>
      <c r="DU374" s="77"/>
      <c r="DV374" s="77"/>
      <c r="DW374" s="77"/>
      <c r="DX374" s="77"/>
      <c r="DY374" s="77"/>
      <c r="DZ374" s="77"/>
      <c r="EA374" s="77"/>
      <c r="EB374" s="77"/>
      <c r="EC374" s="77"/>
      <c r="ED374" s="77"/>
      <c r="EE374" s="77"/>
      <c r="EF374" s="77"/>
      <c r="EG374" s="77"/>
      <c r="EH374" s="77"/>
      <c r="EI374" s="77"/>
      <c r="EJ374" s="77"/>
      <c r="EK374" s="77"/>
      <c r="EL374" s="77"/>
      <c r="EM374" s="77"/>
      <c r="EN374" s="77"/>
      <c r="EO374" s="77"/>
      <c r="EP374" s="77"/>
      <c r="EQ374" s="77"/>
      <c r="ER374" s="77"/>
      <c r="ES374" s="77"/>
      <c r="ET374" s="77"/>
      <c r="EU374" s="77"/>
      <c r="EV374" s="77"/>
      <c r="EW374" s="77"/>
      <c r="EX374" s="77"/>
      <c r="EY374" s="77"/>
      <c r="EZ374" s="77"/>
      <c r="FA374" s="77"/>
      <c r="FB374" s="77"/>
      <c r="FC374" s="77"/>
      <c r="FD374" s="77"/>
      <c r="FE374" s="77"/>
      <c r="FF374" s="77"/>
      <c r="FG374" s="77"/>
      <c r="FH374" s="77"/>
      <c r="FI374" s="77"/>
      <c r="FJ374" s="77"/>
      <c r="FK374" s="77"/>
    </row>
    <row r="375" spans="1:167" s="78" customFormat="1" x14ac:dyDescent="0.2">
      <c r="A375" s="97" t="s">
        <v>2147</v>
      </c>
      <c r="B375" s="97" t="s">
        <v>795</v>
      </c>
      <c r="C375" s="98" t="s">
        <v>1398</v>
      </c>
      <c r="D375" s="99" t="s">
        <v>17</v>
      </c>
      <c r="E375" s="99">
        <v>120</v>
      </c>
      <c r="F375" s="99">
        <v>0.3</v>
      </c>
      <c r="G375" s="100"/>
      <c r="H375" s="101"/>
      <c r="I375" s="123">
        <v>24.7285</v>
      </c>
      <c r="J375" s="102">
        <f t="shared" si="18"/>
        <v>2967.42</v>
      </c>
      <c r="K375" s="101">
        <f>BDI!$G$17</f>
        <v>0.11260000000000001</v>
      </c>
      <c r="L375" s="101"/>
      <c r="M375" s="101"/>
      <c r="N375" s="104">
        <f t="shared" si="19"/>
        <v>27.51</v>
      </c>
      <c r="O375" s="103">
        <f t="shared" si="20"/>
        <v>990.36</v>
      </c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7"/>
      <c r="BA375" s="77"/>
      <c r="BB375" s="77"/>
      <c r="BC375" s="77"/>
      <c r="BD375" s="77"/>
      <c r="BE375" s="77"/>
      <c r="BF375" s="77"/>
      <c r="BG375" s="77"/>
      <c r="BH375" s="77"/>
      <c r="BI375" s="77"/>
      <c r="BJ375" s="77"/>
      <c r="BK375" s="77"/>
      <c r="BL375" s="77"/>
      <c r="BM375" s="77"/>
      <c r="BN375" s="77"/>
      <c r="BO375" s="77"/>
      <c r="BP375" s="77"/>
      <c r="BQ375" s="77"/>
      <c r="BR375" s="77"/>
      <c r="BS375" s="77"/>
      <c r="BT375" s="77"/>
      <c r="BU375" s="77"/>
      <c r="BV375" s="77"/>
      <c r="BW375" s="77"/>
      <c r="BX375" s="77"/>
      <c r="BY375" s="77"/>
      <c r="BZ375" s="77"/>
      <c r="CA375" s="77"/>
      <c r="CB375" s="77"/>
      <c r="CC375" s="77"/>
      <c r="CD375" s="77"/>
      <c r="CE375" s="77"/>
      <c r="CF375" s="77"/>
      <c r="CG375" s="77"/>
      <c r="CH375" s="77"/>
      <c r="CI375" s="77"/>
      <c r="CJ375" s="77"/>
      <c r="CK375" s="77"/>
      <c r="CL375" s="77"/>
      <c r="CM375" s="77"/>
      <c r="CN375" s="77"/>
      <c r="CO375" s="77"/>
      <c r="CP375" s="77"/>
      <c r="CQ375" s="77"/>
      <c r="CR375" s="77"/>
      <c r="CS375" s="77"/>
      <c r="CT375" s="77"/>
      <c r="CU375" s="77"/>
      <c r="CV375" s="77"/>
      <c r="CW375" s="77"/>
      <c r="CX375" s="77"/>
      <c r="CY375" s="77"/>
      <c r="CZ375" s="77"/>
      <c r="DA375" s="77"/>
      <c r="DB375" s="77"/>
      <c r="DC375" s="77"/>
      <c r="DD375" s="77"/>
      <c r="DE375" s="77"/>
      <c r="DF375" s="77"/>
      <c r="DG375" s="77"/>
      <c r="DH375" s="77"/>
      <c r="DI375" s="77"/>
      <c r="DJ375" s="77"/>
      <c r="DK375" s="77"/>
      <c r="DL375" s="77"/>
      <c r="DM375" s="77"/>
      <c r="DN375" s="77"/>
      <c r="DO375" s="77"/>
      <c r="DP375" s="77"/>
      <c r="DQ375" s="77"/>
      <c r="DR375" s="77"/>
      <c r="DS375" s="77"/>
      <c r="DT375" s="77"/>
      <c r="DU375" s="77"/>
      <c r="DV375" s="77"/>
      <c r="DW375" s="77"/>
      <c r="DX375" s="77"/>
      <c r="DY375" s="77"/>
      <c r="DZ375" s="77"/>
      <c r="EA375" s="77"/>
      <c r="EB375" s="77"/>
      <c r="EC375" s="77"/>
      <c r="ED375" s="77"/>
      <c r="EE375" s="77"/>
      <c r="EF375" s="77"/>
      <c r="EG375" s="77"/>
      <c r="EH375" s="77"/>
      <c r="EI375" s="77"/>
      <c r="EJ375" s="77"/>
      <c r="EK375" s="77"/>
      <c r="EL375" s="77"/>
      <c r="EM375" s="77"/>
      <c r="EN375" s="77"/>
      <c r="EO375" s="77"/>
      <c r="EP375" s="77"/>
      <c r="EQ375" s="77"/>
      <c r="ER375" s="77"/>
      <c r="ES375" s="77"/>
      <c r="ET375" s="77"/>
      <c r="EU375" s="77"/>
      <c r="EV375" s="77"/>
      <c r="EW375" s="77"/>
      <c r="EX375" s="77"/>
      <c r="EY375" s="77"/>
      <c r="EZ375" s="77"/>
      <c r="FA375" s="77"/>
      <c r="FB375" s="77"/>
      <c r="FC375" s="77"/>
      <c r="FD375" s="77"/>
      <c r="FE375" s="77"/>
      <c r="FF375" s="77"/>
      <c r="FG375" s="77"/>
      <c r="FH375" s="77"/>
      <c r="FI375" s="77"/>
      <c r="FJ375" s="77"/>
      <c r="FK375" s="77"/>
    </row>
    <row r="376" spans="1:167" s="78" customFormat="1" x14ac:dyDescent="0.2">
      <c r="A376" s="97" t="s">
        <v>2148</v>
      </c>
      <c r="B376" s="97" t="s">
        <v>796</v>
      </c>
      <c r="C376" s="98" t="s">
        <v>1399</v>
      </c>
      <c r="D376" s="99" t="s">
        <v>8</v>
      </c>
      <c r="E376" s="99">
        <v>90</v>
      </c>
      <c r="F376" s="99">
        <v>0.3</v>
      </c>
      <c r="G376" s="100"/>
      <c r="H376" s="101"/>
      <c r="I376" s="123">
        <v>84.369500000000002</v>
      </c>
      <c r="J376" s="102">
        <f t="shared" si="18"/>
        <v>7593.26</v>
      </c>
      <c r="K376" s="101">
        <f>BDI!$G$17</f>
        <v>0.11260000000000001</v>
      </c>
      <c r="L376" s="101"/>
      <c r="M376" s="101"/>
      <c r="N376" s="104">
        <f t="shared" si="19"/>
        <v>93.87</v>
      </c>
      <c r="O376" s="103">
        <f t="shared" si="20"/>
        <v>2534.4899999999998</v>
      </c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  <c r="AY376" s="77"/>
      <c r="AZ376" s="77"/>
      <c r="BA376" s="77"/>
      <c r="BB376" s="77"/>
      <c r="BC376" s="77"/>
      <c r="BD376" s="77"/>
      <c r="BE376" s="77"/>
      <c r="BF376" s="77"/>
      <c r="BG376" s="77"/>
      <c r="BH376" s="77"/>
      <c r="BI376" s="77"/>
      <c r="BJ376" s="77"/>
      <c r="BK376" s="77"/>
      <c r="BL376" s="77"/>
      <c r="BM376" s="77"/>
      <c r="BN376" s="77"/>
      <c r="BO376" s="77"/>
      <c r="BP376" s="77"/>
      <c r="BQ376" s="77"/>
      <c r="BR376" s="77"/>
      <c r="BS376" s="77"/>
      <c r="BT376" s="77"/>
      <c r="BU376" s="77"/>
      <c r="BV376" s="77"/>
      <c r="BW376" s="77"/>
      <c r="BX376" s="77"/>
      <c r="BY376" s="77"/>
      <c r="BZ376" s="77"/>
      <c r="CA376" s="77"/>
      <c r="CB376" s="77"/>
      <c r="CC376" s="77"/>
      <c r="CD376" s="77"/>
      <c r="CE376" s="77"/>
      <c r="CF376" s="77"/>
      <c r="CG376" s="77"/>
      <c r="CH376" s="77"/>
      <c r="CI376" s="77"/>
      <c r="CJ376" s="77"/>
      <c r="CK376" s="77"/>
      <c r="CL376" s="77"/>
      <c r="CM376" s="77"/>
      <c r="CN376" s="77"/>
      <c r="CO376" s="77"/>
      <c r="CP376" s="77"/>
      <c r="CQ376" s="77"/>
      <c r="CR376" s="77"/>
      <c r="CS376" s="77"/>
      <c r="CT376" s="77"/>
      <c r="CU376" s="77"/>
      <c r="CV376" s="77"/>
      <c r="CW376" s="77"/>
      <c r="CX376" s="77"/>
      <c r="CY376" s="77"/>
      <c r="CZ376" s="77"/>
      <c r="DA376" s="77"/>
      <c r="DB376" s="77"/>
      <c r="DC376" s="77"/>
      <c r="DD376" s="77"/>
      <c r="DE376" s="77"/>
      <c r="DF376" s="77"/>
      <c r="DG376" s="77"/>
      <c r="DH376" s="77"/>
      <c r="DI376" s="77"/>
      <c r="DJ376" s="77"/>
      <c r="DK376" s="77"/>
      <c r="DL376" s="77"/>
      <c r="DM376" s="77"/>
      <c r="DN376" s="77"/>
      <c r="DO376" s="77"/>
      <c r="DP376" s="77"/>
      <c r="DQ376" s="77"/>
      <c r="DR376" s="77"/>
      <c r="DS376" s="77"/>
      <c r="DT376" s="77"/>
      <c r="DU376" s="77"/>
      <c r="DV376" s="77"/>
      <c r="DW376" s="77"/>
      <c r="DX376" s="77"/>
      <c r="DY376" s="77"/>
      <c r="DZ376" s="77"/>
      <c r="EA376" s="77"/>
      <c r="EB376" s="77"/>
      <c r="EC376" s="77"/>
      <c r="ED376" s="77"/>
      <c r="EE376" s="77"/>
      <c r="EF376" s="77"/>
      <c r="EG376" s="77"/>
      <c r="EH376" s="77"/>
      <c r="EI376" s="77"/>
      <c r="EJ376" s="77"/>
      <c r="EK376" s="77"/>
      <c r="EL376" s="77"/>
      <c r="EM376" s="77"/>
      <c r="EN376" s="77"/>
      <c r="EO376" s="77"/>
      <c r="EP376" s="77"/>
      <c r="EQ376" s="77"/>
      <c r="ER376" s="77"/>
      <c r="ES376" s="77"/>
      <c r="ET376" s="77"/>
      <c r="EU376" s="77"/>
      <c r="EV376" s="77"/>
      <c r="EW376" s="77"/>
      <c r="EX376" s="77"/>
      <c r="EY376" s="77"/>
      <c r="EZ376" s="77"/>
      <c r="FA376" s="77"/>
      <c r="FB376" s="77"/>
      <c r="FC376" s="77"/>
      <c r="FD376" s="77"/>
      <c r="FE376" s="77"/>
      <c r="FF376" s="77"/>
      <c r="FG376" s="77"/>
      <c r="FH376" s="77"/>
      <c r="FI376" s="77"/>
      <c r="FJ376" s="77"/>
      <c r="FK376" s="77"/>
    </row>
    <row r="377" spans="1:167" s="78" customFormat="1" x14ac:dyDescent="0.2">
      <c r="A377" s="97" t="s">
        <v>2149</v>
      </c>
      <c r="B377" s="97" t="s">
        <v>797</v>
      </c>
      <c r="C377" s="98" t="s">
        <v>1400</v>
      </c>
      <c r="D377" s="99" t="s">
        <v>17</v>
      </c>
      <c r="E377" s="99">
        <v>180</v>
      </c>
      <c r="F377" s="99">
        <v>0.3</v>
      </c>
      <c r="G377" s="100"/>
      <c r="H377" s="101"/>
      <c r="I377" s="123">
        <v>43.025499999999994</v>
      </c>
      <c r="J377" s="102">
        <f t="shared" si="18"/>
        <v>7744.59</v>
      </c>
      <c r="K377" s="101">
        <f>BDI!$G$17</f>
        <v>0.11260000000000001</v>
      </c>
      <c r="L377" s="101"/>
      <c r="M377" s="101"/>
      <c r="N377" s="104">
        <f t="shared" si="19"/>
        <v>47.87</v>
      </c>
      <c r="O377" s="103">
        <f t="shared" si="20"/>
        <v>2584.98</v>
      </c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  <c r="AY377" s="77"/>
      <c r="AZ377" s="77"/>
      <c r="BA377" s="77"/>
      <c r="BB377" s="77"/>
      <c r="BC377" s="77"/>
      <c r="BD377" s="77"/>
      <c r="BE377" s="77"/>
      <c r="BF377" s="77"/>
      <c r="BG377" s="77"/>
      <c r="BH377" s="77"/>
      <c r="BI377" s="77"/>
      <c r="BJ377" s="77"/>
      <c r="BK377" s="77"/>
      <c r="BL377" s="77"/>
      <c r="BM377" s="77"/>
      <c r="BN377" s="77"/>
      <c r="BO377" s="77"/>
      <c r="BP377" s="77"/>
      <c r="BQ377" s="77"/>
      <c r="BR377" s="77"/>
      <c r="BS377" s="77"/>
      <c r="BT377" s="77"/>
      <c r="BU377" s="77"/>
      <c r="BV377" s="77"/>
      <c r="BW377" s="77"/>
      <c r="BX377" s="77"/>
      <c r="BY377" s="77"/>
      <c r="BZ377" s="77"/>
      <c r="CA377" s="77"/>
      <c r="CB377" s="77"/>
      <c r="CC377" s="77"/>
      <c r="CD377" s="77"/>
      <c r="CE377" s="77"/>
      <c r="CF377" s="77"/>
      <c r="CG377" s="77"/>
      <c r="CH377" s="77"/>
      <c r="CI377" s="77"/>
      <c r="CJ377" s="77"/>
      <c r="CK377" s="77"/>
      <c r="CL377" s="77"/>
      <c r="CM377" s="77"/>
      <c r="CN377" s="77"/>
      <c r="CO377" s="77"/>
      <c r="CP377" s="77"/>
      <c r="CQ377" s="77"/>
      <c r="CR377" s="77"/>
      <c r="CS377" s="77"/>
      <c r="CT377" s="77"/>
      <c r="CU377" s="77"/>
      <c r="CV377" s="77"/>
      <c r="CW377" s="77"/>
      <c r="CX377" s="77"/>
      <c r="CY377" s="77"/>
      <c r="CZ377" s="77"/>
      <c r="DA377" s="77"/>
      <c r="DB377" s="77"/>
      <c r="DC377" s="77"/>
      <c r="DD377" s="77"/>
      <c r="DE377" s="77"/>
      <c r="DF377" s="77"/>
      <c r="DG377" s="77"/>
      <c r="DH377" s="77"/>
      <c r="DI377" s="77"/>
      <c r="DJ377" s="77"/>
      <c r="DK377" s="77"/>
      <c r="DL377" s="77"/>
      <c r="DM377" s="77"/>
      <c r="DN377" s="77"/>
      <c r="DO377" s="77"/>
      <c r="DP377" s="77"/>
      <c r="DQ377" s="77"/>
      <c r="DR377" s="77"/>
      <c r="DS377" s="77"/>
      <c r="DT377" s="77"/>
      <c r="DU377" s="77"/>
      <c r="DV377" s="77"/>
      <c r="DW377" s="77"/>
      <c r="DX377" s="77"/>
      <c r="DY377" s="77"/>
      <c r="DZ377" s="77"/>
      <c r="EA377" s="77"/>
      <c r="EB377" s="77"/>
      <c r="EC377" s="77"/>
      <c r="ED377" s="77"/>
      <c r="EE377" s="77"/>
      <c r="EF377" s="77"/>
      <c r="EG377" s="77"/>
      <c r="EH377" s="77"/>
      <c r="EI377" s="77"/>
      <c r="EJ377" s="77"/>
      <c r="EK377" s="77"/>
      <c r="EL377" s="77"/>
      <c r="EM377" s="77"/>
      <c r="EN377" s="77"/>
      <c r="EO377" s="77"/>
      <c r="EP377" s="77"/>
      <c r="EQ377" s="77"/>
      <c r="ER377" s="77"/>
      <c r="ES377" s="77"/>
      <c r="ET377" s="77"/>
      <c r="EU377" s="77"/>
      <c r="EV377" s="77"/>
      <c r="EW377" s="77"/>
      <c r="EX377" s="77"/>
      <c r="EY377" s="77"/>
      <c r="EZ377" s="77"/>
      <c r="FA377" s="77"/>
      <c r="FB377" s="77"/>
      <c r="FC377" s="77"/>
      <c r="FD377" s="77"/>
      <c r="FE377" s="77"/>
      <c r="FF377" s="77"/>
      <c r="FG377" s="77"/>
      <c r="FH377" s="77"/>
      <c r="FI377" s="77"/>
      <c r="FJ377" s="77"/>
      <c r="FK377" s="77"/>
    </row>
    <row r="378" spans="1:167" s="78" customFormat="1" x14ac:dyDescent="0.2">
      <c r="A378" s="97" t="s">
        <v>2150</v>
      </c>
      <c r="B378" s="97" t="s">
        <v>798</v>
      </c>
      <c r="C378" s="98" t="s">
        <v>1401</v>
      </c>
      <c r="D378" s="99" t="s">
        <v>17</v>
      </c>
      <c r="E378" s="99">
        <v>90</v>
      </c>
      <c r="F378" s="99">
        <v>0.3</v>
      </c>
      <c r="G378" s="100"/>
      <c r="H378" s="101"/>
      <c r="I378" s="123">
        <v>73.453999999999994</v>
      </c>
      <c r="J378" s="102">
        <f t="shared" si="18"/>
        <v>6610.86</v>
      </c>
      <c r="K378" s="101">
        <f>BDI!$G$17</f>
        <v>0.11260000000000001</v>
      </c>
      <c r="L378" s="101"/>
      <c r="M378" s="101"/>
      <c r="N378" s="104">
        <f t="shared" si="19"/>
        <v>81.72</v>
      </c>
      <c r="O378" s="103">
        <f t="shared" si="20"/>
        <v>2206.44</v>
      </c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  <c r="AY378" s="77"/>
      <c r="AZ378" s="77"/>
      <c r="BA378" s="77"/>
      <c r="BB378" s="77"/>
      <c r="BC378" s="77"/>
      <c r="BD378" s="77"/>
      <c r="BE378" s="77"/>
      <c r="BF378" s="77"/>
      <c r="BG378" s="77"/>
      <c r="BH378" s="77"/>
      <c r="BI378" s="77"/>
      <c r="BJ378" s="77"/>
      <c r="BK378" s="77"/>
      <c r="BL378" s="77"/>
      <c r="BM378" s="77"/>
      <c r="BN378" s="77"/>
      <c r="BO378" s="77"/>
      <c r="BP378" s="77"/>
      <c r="BQ378" s="77"/>
      <c r="BR378" s="77"/>
      <c r="BS378" s="77"/>
      <c r="BT378" s="77"/>
      <c r="BU378" s="77"/>
      <c r="BV378" s="77"/>
      <c r="BW378" s="77"/>
      <c r="BX378" s="77"/>
      <c r="BY378" s="77"/>
      <c r="BZ378" s="77"/>
      <c r="CA378" s="77"/>
      <c r="CB378" s="77"/>
      <c r="CC378" s="77"/>
      <c r="CD378" s="77"/>
      <c r="CE378" s="77"/>
      <c r="CF378" s="77"/>
      <c r="CG378" s="77"/>
      <c r="CH378" s="77"/>
      <c r="CI378" s="77"/>
      <c r="CJ378" s="77"/>
      <c r="CK378" s="77"/>
      <c r="CL378" s="77"/>
      <c r="CM378" s="77"/>
      <c r="CN378" s="77"/>
      <c r="CO378" s="77"/>
      <c r="CP378" s="77"/>
      <c r="CQ378" s="77"/>
      <c r="CR378" s="77"/>
      <c r="CS378" s="77"/>
      <c r="CT378" s="77"/>
      <c r="CU378" s="77"/>
      <c r="CV378" s="77"/>
      <c r="CW378" s="77"/>
      <c r="CX378" s="77"/>
      <c r="CY378" s="77"/>
      <c r="CZ378" s="77"/>
      <c r="DA378" s="77"/>
      <c r="DB378" s="77"/>
      <c r="DC378" s="77"/>
      <c r="DD378" s="77"/>
      <c r="DE378" s="77"/>
      <c r="DF378" s="77"/>
      <c r="DG378" s="77"/>
      <c r="DH378" s="77"/>
      <c r="DI378" s="77"/>
      <c r="DJ378" s="77"/>
      <c r="DK378" s="77"/>
      <c r="DL378" s="77"/>
      <c r="DM378" s="77"/>
      <c r="DN378" s="77"/>
      <c r="DO378" s="77"/>
      <c r="DP378" s="77"/>
      <c r="DQ378" s="77"/>
      <c r="DR378" s="77"/>
      <c r="DS378" s="77"/>
      <c r="DT378" s="77"/>
      <c r="DU378" s="77"/>
      <c r="DV378" s="77"/>
      <c r="DW378" s="77"/>
      <c r="DX378" s="77"/>
      <c r="DY378" s="77"/>
      <c r="DZ378" s="77"/>
      <c r="EA378" s="77"/>
      <c r="EB378" s="77"/>
      <c r="EC378" s="77"/>
      <c r="ED378" s="77"/>
      <c r="EE378" s="77"/>
      <c r="EF378" s="77"/>
      <c r="EG378" s="77"/>
      <c r="EH378" s="77"/>
      <c r="EI378" s="77"/>
      <c r="EJ378" s="77"/>
      <c r="EK378" s="77"/>
      <c r="EL378" s="77"/>
      <c r="EM378" s="77"/>
      <c r="EN378" s="77"/>
      <c r="EO378" s="77"/>
      <c r="EP378" s="77"/>
      <c r="EQ378" s="77"/>
      <c r="ER378" s="77"/>
      <c r="ES378" s="77"/>
      <c r="ET378" s="77"/>
      <c r="EU378" s="77"/>
      <c r="EV378" s="77"/>
      <c r="EW378" s="77"/>
      <c r="EX378" s="77"/>
      <c r="EY378" s="77"/>
      <c r="EZ378" s="77"/>
      <c r="FA378" s="77"/>
      <c r="FB378" s="77"/>
      <c r="FC378" s="77"/>
      <c r="FD378" s="77"/>
      <c r="FE378" s="77"/>
      <c r="FF378" s="77"/>
      <c r="FG378" s="77"/>
      <c r="FH378" s="77"/>
      <c r="FI378" s="77"/>
      <c r="FJ378" s="77"/>
      <c r="FK378" s="77"/>
    </row>
    <row r="379" spans="1:167" s="78" customFormat="1" x14ac:dyDescent="0.2">
      <c r="A379" s="97" t="s">
        <v>2151</v>
      </c>
      <c r="B379" s="97" t="s">
        <v>799</v>
      </c>
      <c r="C379" s="98" t="s">
        <v>1402</v>
      </c>
      <c r="D379" s="99" t="s">
        <v>17</v>
      </c>
      <c r="E379" s="99">
        <v>90</v>
      </c>
      <c r="F379" s="99">
        <v>0.3</v>
      </c>
      <c r="G379" s="100"/>
      <c r="H379" s="101"/>
      <c r="I379" s="123">
        <v>23.968499999999999</v>
      </c>
      <c r="J379" s="102">
        <f t="shared" si="18"/>
        <v>2157.17</v>
      </c>
      <c r="K379" s="101">
        <f>BDI!$G$17</f>
        <v>0.11260000000000001</v>
      </c>
      <c r="L379" s="101"/>
      <c r="M379" s="101"/>
      <c r="N379" s="104">
        <f t="shared" si="19"/>
        <v>26.67</v>
      </c>
      <c r="O379" s="103">
        <f t="shared" si="20"/>
        <v>720.09</v>
      </c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  <c r="AY379" s="77"/>
      <c r="AZ379" s="77"/>
      <c r="BA379" s="77"/>
      <c r="BB379" s="77"/>
      <c r="BC379" s="77"/>
      <c r="BD379" s="77"/>
      <c r="BE379" s="77"/>
      <c r="BF379" s="77"/>
      <c r="BG379" s="77"/>
      <c r="BH379" s="77"/>
      <c r="BI379" s="77"/>
      <c r="BJ379" s="77"/>
      <c r="BK379" s="77"/>
      <c r="BL379" s="77"/>
      <c r="BM379" s="77"/>
      <c r="BN379" s="77"/>
      <c r="BO379" s="77"/>
      <c r="BP379" s="77"/>
      <c r="BQ379" s="77"/>
      <c r="BR379" s="77"/>
      <c r="BS379" s="77"/>
      <c r="BT379" s="77"/>
      <c r="BU379" s="77"/>
      <c r="BV379" s="77"/>
      <c r="BW379" s="77"/>
      <c r="BX379" s="77"/>
      <c r="BY379" s="77"/>
      <c r="BZ379" s="77"/>
      <c r="CA379" s="77"/>
      <c r="CB379" s="77"/>
      <c r="CC379" s="77"/>
      <c r="CD379" s="77"/>
      <c r="CE379" s="77"/>
      <c r="CF379" s="77"/>
      <c r="CG379" s="77"/>
      <c r="CH379" s="77"/>
      <c r="CI379" s="77"/>
      <c r="CJ379" s="77"/>
      <c r="CK379" s="77"/>
      <c r="CL379" s="77"/>
      <c r="CM379" s="77"/>
      <c r="CN379" s="77"/>
      <c r="CO379" s="77"/>
      <c r="CP379" s="77"/>
      <c r="CQ379" s="77"/>
      <c r="CR379" s="77"/>
      <c r="CS379" s="77"/>
      <c r="CT379" s="77"/>
      <c r="CU379" s="77"/>
      <c r="CV379" s="77"/>
      <c r="CW379" s="77"/>
      <c r="CX379" s="77"/>
      <c r="CY379" s="77"/>
      <c r="CZ379" s="77"/>
      <c r="DA379" s="77"/>
      <c r="DB379" s="77"/>
      <c r="DC379" s="77"/>
      <c r="DD379" s="77"/>
      <c r="DE379" s="77"/>
      <c r="DF379" s="77"/>
      <c r="DG379" s="77"/>
      <c r="DH379" s="77"/>
      <c r="DI379" s="77"/>
      <c r="DJ379" s="77"/>
      <c r="DK379" s="77"/>
      <c r="DL379" s="77"/>
      <c r="DM379" s="77"/>
      <c r="DN379" s="77"/>
      <c r="DO379" s="77"/>
      <c r="DP379" s="77"/>
      <c r="DQ379" s="77"/>
      <c r="DR379" s="77"/>
      <c r="DS379" s="77"/>
      <c r="DT379" s="77"/>
      <c r="DU379" s="77"/>
      <c r="DV379" s="77"/>
      <c r="DW379" s="77"/>
      <c r="DX379" s="77"/>
      <c r="DY379" s="77"/>
      <c r="DZ379" s="77"/>
      <c r="EA379" s="77"/>
      <c r="EB379" s="77"/>
      <c r="EC379" s="77"/>
      <c r="ED379" s="77"/>
      <c r="EE379" s="77"/>
      <c r="EF379" s="77"/>
      <c r="EG379" s="77"/>
      <c r="EH379" s="77"/>
      <c r="EI379" s="77"/>
      <c r="EJ379" s="77"/>
      <c r="EK379" s="77"/>
      <c r="EL379" s="77"/>
      <c r="EM379" s="77"/>
      <c r="EN379" s="77"/>
      <c r="EO379" s="77"/>
      <c r="EP379" s="77"/>
      <c r="EQ379" s="77"/>
      <c r="ER379" s="77"/>
      <c r="ES379" s="77"/>
      <c r="ET379" s="77"/>
      <c r="EU379" s="77"/>
      <c r="EV379" s="77"/>
      <c r="EW379" s="77"/>
      <c r="EX379" s="77"/>
      <c r="EY379" s="77"/>
      <c r="EZ379" s="77"/>
      <c r="FA379" s="77"/>
      <c r="FB379" s="77"/>
      <c r="FC379" s="77"/>
      <c r="FD379" s="77"/>
      <c r="FE379" s="77"/>
      <c r="FF379" s="77"/>
      <c r="FG379" s="77"/>
      <c r="FH379" s="77"/>
      <c r="FI379" s="77"/>
      <c r="FJ379" s="77"/>
      <c r="FK379" s="77"/>
    </row>
    <row r="380" spans="1:167" s="78" customFormat="1" x14ac:dyDescent="0.2">
      <c r="A380" s="97" t="s">
        <v>2152</v>
      </c>
      <c r="B380" s="97" t="s">
        <v>800</v>
      </c>
      <c r="C380" s="98" t="s">
        <v>1403</v>
      </c>
      <c r="D380" s="99" t="s">
        <v>17</v>
      </c>
      <c r="E380" s="99">
        <v>90</v>
      </c>
      <c r="F380" s="99">
        <v>0.3</v>
      </c>
      <c r="G380" s="100"/>
      <c r="H380" s="101"/>
      <c r="I380" s="123">
        <v>24.32</v>
      </c>
      <c r="J380" s="102">
        <f t="shared" si="18"/>
        <v>2188.8000000000002</v>
      </c>
      <c r="K380" s="101">
        <f>BDI!$G$17</f>
        <v>0.11260000000000001</v>
      </c>
      <c r="L380" s="101"/>
      <c r="M380" s="101"/>
      <c r="N380" s="104">
        <f t="shared" si="19"/>
        <v>27.06</v>
      </c>
      <c r="O380" s="103">
        <f t="shared" si="20"/>
        <v>730.62</v>
      </c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  <c r="AY380" s="77"/>
      <c r="AZ380" s="77"/>
      <c r="BA380" s="77"/>
      <c r="BB380" s="77"/>
      <c r="BC380" s="77"/>
      <c r="BD380" s="77"/>
      <c r="BE380" s="77"/>
      <c r="BF380" s="77"/>
      <c r="BG380" s="77"/>
      <c r="BH380" s="77"/>
      <c r="BI380" s="77"/>
      <c r="BJ380" s="77"/>
      <c r="BK380" s="77"/>
      <c r="BL380" s="77"/>
      <c r="BM380" s="77"/>
      <c r="BN380" s="77"/>
      <c r="BO380" s="77"/>
      <c r="BP380" s="77"/>
      <c r="BQ380" s="77"/>
      <c r="BR380" s="77"/>
      <c r="BS380" s="77"/>
      <c r="BT380" s="77"/>
      <c r="BU380" s="77"/>
      <c r="BV380" s="77"/>
      <c r="BW380" s="77"/>
      <c r="BX380" s="77"/>
      <c r="BY380" s="77"/>
      <c r="BZ380" s="77"/>
      <c r="CA380" s="77"/>
      <c r="CB380" s="77"/>
      <c r="CC380" s="77"/>
      <c r="CD380" s="77"/>
      <c r="CE380" s="77"/>
      <c r="CF380" s="77"/>
      <c r="CG380" s="77"/>
      <c r="CH380" s="77"/>
      <c r="CI380" s="77"/>
      <c r="CJ380" s="77"/>
      <c r="CK380" s="77"/>
      <c r="CL380" s="77"/>
      <c r="CM380" s="77"/>
      <c r="CN380" s="77"/>
      <c r="CO380" s="77"/>
      <c r="CP380" s="77"/>
      <c r="CQ380" s="77"/>
      <c r="CR380" s="77"/>
      <c r="CS380" s="77"/>
      <c r="CT380" s="77"/>
      <c r="CU380" s="77"/>
      <c r="CV380" s="77"/>
      <c r="CW380" s="77"/>
      <c r="CX380" s="77"/>
      <c r="CY380" s="77"/>
      <c r="CZ380" s="77"/>
      <c r="DA380" s="77"/>
      <c r="DB380" s="77"/>
      <c r="DC380" s="77"/>
      <c r="DD380" s="77"/>
      <c r="DE380" s="77"/>
      <c r="DF380" s="77"/>
      <c r="DG380" s="77"/>
      <c r="DH380" s="77"/>
      <c r="DI380" s="77"/>
      <c r="DJ380" s="77"/>
      <c r="DK380" s="77"/>
      <c r="DL380" s="77"/>
      <c r="DM380" s="77"/>
      <c r="DN380" s="77"/>
      <c r="DO380" s="77"/>
      <c r="DP380" s="77"/>
      <c r="DQ380" s="77"/>
      <c r="DR380" s="77"/>
      <c r="DS380" s="77"/>
      <c r="DT380" s="77"/>
      <c r="DU380" s="77"/>
      <c r="DV380" s="77"/>
      <c r="DW380" s="77"/>
      <c r="DX380" s="77"/>
      <c r="DY380" s="77"/>
      <c r="DZ380" s="77"/>
      <c r="EA380" s="77"/>
      <c r="EB380" s="77"/>
      <c r="EC380" s="77"/>
      <c r="ED380" s="77"/>
      <c r="EE380" s="77"/>
      <c r="EF380" s="77"/>
      <c r="EG380" s="77"/>
      <c r="EH380" s="77"/>
      <c r="EI380" s="77"/>
      <c r="EJ380" s="77"/>
      <c r="EK380" s="77"/>
      <c r="EL380" s="77"/>
      <c r="EM380" s="77"/>
      <c r="EN380" s="77"/>
      <c r="EO380" s="77"/>
      <c r="EP380" s="77"/>
      <c r="EQ380" s="77"/>
      <c r="ER380" s="77"/>
      <c r="ES380" s="77"/>
      <c r="ET380" s="77"/>
      <c r="EU380" s="77"/>
      <c r="EV380" s="77"/>
      <c r="EW380" s="77"/>
      <c r="EX380" s="77"/>
      <c r="EY380" s="77"/>
      <c r="EZ380" s="77"/>
      <c r="FA380" s="77"/>
      <c r="FB380" s="77"/>
      <c r="FC380" s="77"/>
      <c r="FD380" s="77"/>
      <c r="FE380" s="77"/>
      <c r="FF380" s="77"/>
      <c r="FG380" s="77"/>
      <c r="FH380" s="77"/>
      <c r="FI380" s="77"/>
      <c r="FJ380" s="77"/>
      <c r="FK380" s="77"/>
    </row>
    <row r="381" spans="1:167" s="78" customFormat="1" x14ac:dyDescent="0.2">
      <c r="A381" s="97" t="s">
        <v>2153</v>
      </c>
      <c r="B381" s="97" t="s">
        <v>801</v>
      </c>
      <c r="C381" s="98" t="s">
        <v>1404</v>
      </c>
      <c r="D381" s="99" t="s">
        <v>17</v>
      </c>
      <c r="E381" s="99">
        <v>45</v>
      </c>
      <c r="F381" s="99">
        <v>0.3</v>
      </c>
      <c r="G381" s="100"/>
      <c r="H381" s="101"/>
      <c r="I381" s="123">
        <v>20.349</v>
      </c>
      <c r="J381" s="102">
        <f t="shared" si="18"/>
        <v>915.71</v>
      </c>
      <c r="K381" s="101">
        <f>BDI!$G$17</f>
        <v>0.11260000000000001</v>
      </c>
      <c r="L381" s="101"/>
      <c r="M381" s="101"/>
      <c r="N381" s="104">
        <f t="shared" si="19"/>
        <v>22.64</v>
      </c>
      <c r="O381" s="103">
        <f t="shared" si="20"/>
        <v>305.64</v>
      </c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  <c r="AY381" s="77"/>
      <c r="AZ381" s="77"/>
      <c r="BA381" s="77"/>
      <c r="BB381" s="77"/>
      <c r="BC381" s="77"/>
      <c r="BD381" s="77"/>
      <c r="BE381" s="77"/>
      <c r="BF381" s="77"/>
      <c r="BG381" s="77"/>
      <c r="BH381" s="77"/>
      <c r="BI381" s="77"/>
      <c r="BJ381" s="77"/>
      <c r="BK381" s="77"/>
      <c r="BL381" s="77"/>
      <c r="BM381" s="77"/>
      <c r="BN381" s="77"/>
      <c r="BO381" s="77"/>
      <c r="BP381" s="77"/>
      <c r="BQ381" s="77"/>
      <c r="BR381" s="77"/>
      <c r="BS381" s="77"/>
      <c r="BT381" s="77"/>
      <c r="BU381" s="77"/>
      <c r="BV381" s="77"/>
      <c r="BW381" s="77"/>
      <c r="BX381" s="77"/>
      <c r="BY381" s="77"/>
      <c r="BZ381" s="77"/>
      <c r="CA381" s="77"/>
      <c r="CB381" s="77"/>
      <c r="CC381" s="77"/>
      <c r="CD381" s="77"/>
      <c r="CE381" s="77"/>
      <c r="CF381" s="77"/>
      <c r="CG381" s="77"/>
      <c r="CH381" s="77"/>
      <c r="CI381" s="77"/>
      <c r="CJ381" s="77"/>
      <c r="CK381" s="77"/>
      <c r="CL381" s="77"/>
      <c r="CM381" s="77"/>
      <c r="CN381" s="77"/>
      <c r="CO381" s="77"/>
      <c r="CP381" s="77"/>
      <c r="CQ381" s="77"/>
      <c r="CR381" s="77"/>
      <c r="CS381" s="77"/>
      <c r="CT381" s="77"/>
      <c r="CU381" s="77"/>
      <c r="CV381" s="77"/>
      <c r="CW381" s="77"/>
      <c r="CX381" s="77"/>
      <c r="CY381" s="77"/>
      <c r="CZ381" s="77"/>
      <c r="DA381" s="77"/>
      <c r="DB381" s="77"/>
      <c r="DC381" s="77"/>
      <c r="DD381" s="77"/>
      <c r="DE381" s="77"/>
      <c r="DF381" s="77"/>
      <c r="DG381" s="77"/>
      <c r="DH381" s="77"/>
      <c r="DI381" s="77"/>
      <c r="DJ381" s="77"/>
      <c r="DK381" s="77"/>
      <c r="DL381" s="77"/>
      <c r="DM381" s="77"/>
      <c r="DN381" s="77"/>
      <c r="DO381" s="77"/>
      <c r="DP381" s="77"/>
      <c r="DQ381" s="77"/>
      <c r="DR381" s="77"/>
      <c r="DS381" s="77"/>
      <c r="DT381" s="77"/>
      <c r="DU381" s="77"/>
      <c r="DV381" s="77"/>
      <c r="DW381" s="77"/>
      <c r="DX381" s="77"/>
      <c r="DY381" s="77"/>
      <c r="DZ381" s="77"/>
      <c r="EA381" s="77"/>
      <c r="EB381" s="77"/>
      <c r="EC381" s="77"/>
      <c r="ED381" s="77"/>
      <c r="EE381" s="77"/>
      <c r="EF381" s="77"/>
      <c r="EG381" s="77"/>
      <c r="EH381" s="77"/>
      <c r="EI381" s="77"/>
      <c r="EJ381" s="77"/>
      <c r="EK381" s="77"/>
      <c r="EL381" s="77"/>
      <c r="EM381" s="77"/>
      <c r="EN381" s="77"/>
      <c r="EO381" s="77"/>
      <c r="EP381" s="77"/>
      <c r="EQ381" s="77"/>
      <c r="ER381" s="77"/>
      <c r="ES381" s="77"/>
      <c r="ET381" s="77"/>
      <c r="EU381" s="77"/>
      <c r="EV381" s="77"/>
      <c r="EW381" s="77"/>
      <c r="EX381" s="77"/>
      <c r="EY381" s="77"/>
      <c r="EZ381" s="77"/>
      <c r="FA381" s="77"/>
      <c r="FB381" s="77"/>
      <c r="FC381" s="77"/>
      <c r="FD381" s="77"/>
      <c r="FE381" s="77"/>
      <c r="FF381" s="77"/>
      <c r="FG381" s="77"/>
      <c r="FH381" s="77"/>
      <c r="FI381" s="77"/>
      <c r="FJ381" s="77"/>
      <c r="FK381" s="77"/>
    </row>
    <row r="382" spans="1:167" s="78" customFormat="1" x14ac:dyDescent="0.2">
      <c r="A382" s="97" t="s">
        <v>2154</v>
      </c>
      <c r="B382" s="97" t="s">
        <v>802</v>
      </c>
      <c r="C382" s="98" t="s">
        <v>1405</v>
      </c>
      <c r="D382" s="99" t="s">
        <v>17</v>
      </c>
      <c r="E382" s="99">
        <v>45</v>
      </c>
      <c r="F382" s="99">
        <v>0.3</v>
      </c>
      <c r="G382" s="100"/>
      <c r="H382" s="101"/>
      <c r="I382" s="123">
        <v>44.412500000000001</v>
      </c>
      <c r="J382" s="102">
        <f t="shared" si="18"/>
        <v>1998.56</v>
      </c>
      <c r="K382" s="101">
        <f>BDI!$G$17</f>
        <v>0.11260000000000001</v>
      </c>
      <c r="L382" s="101"/>
      <c r="M382" s="101"/>
      <c r="N382" s="104">
        <f t="shared" si="19"/>
        <v>49.41</v>
      </c>
      <c r="O382" s="103">
        <f t="shared" si="20"/>
        <v>667.04</v>
      </c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7"/>
      <c r="BA382" s="77"/>
      <c r="BB382" s="77"/>
      <c r="BC382" s="77"/>
      <c r="BD382" s="77"/>
      <c r="BE382" s="77"/>
      <c r="BF382" s="77"/>
      <c r="BG382" s="77"/>
      <c r="BH382" s="77"/>
      <c r="BI382" s="77"/>
      <c r="BJ382" s="77"/>
      <c r="BK382" s="77"/>
      <c r="BL382" s="77"/>
      <c r="BM382" s="77"/>
      <c r="BN382" s="77"/>
      <c r="BO382" s="77"/>
      <c r="BP382" s="77"/>
      <c r="BQ382" s="77"/>
      <c r="BR382" s="77"/>
      <c r="BS382" s="77"/>
      <c r="BT382" s="77"/>
      <c r="BU382" s="77"/>
      <c r="BV382" s="77"/>
      <c r="BW382" s="77"/>
      <c r="BX382" s="77"/>
      <c r="BY382" s="77"/>
      <c r="BZ382" s="77"/>
      <c r="CA382" s="77"/>
      <c r="CB382" s="77"/>
      <c r="CC382" s="77"/>
      <c r="CD382" s="77"/>
      <c r="CE382" s="77"/>
      <c r="CF382" s="77"/>
      <c r="CG382" s="77"/>
      <c r="CH382" s="77"/>
      <c r="CI382" s="77"/>
      <c r="CJ382" s="77"/>
      <c r="CK382" s="77"/>
      <c r="CL382" s="77"/>
      <c r="CM382" s="77"/>
      <c r="CN382" s="77"/>
      <c r="CO382" s="77"/>
      <c r="CP382" s="77"/>
      <c r="CQ382" s="77"/>
      <c r="CR382" s="77"/>
      <c r="CS382" s="77"/>
      <c r="CT382" s="77"/>
      <c r="CU382" s="77"/>
      <c r="CV382" s="77"/>
      <c r="CW382" s="77"/>
      <c r="CX382" s="77"/>
      <c r="CY382" s="77"/>
      <c r="CZ382" s="77"/>
      <c r="DA382" s="77"/>
      <c r="DB382" s="77"/>
      <c r="DC382" s="77"/>
      <c r="DD382" s="77"/>
      <c r="DE382" s="77"/>
      <c r="DF382" s="77"/>
      <c r="DG382" s="77"/>
      <c r="DH382" s="77"/>
      <c r="DI382" s="77"/>
      <c r="DJ382" s="77"/>
      <c r="DK382" s="77"/>
      <c r="DL382" s="77"/>
      <c r="DM382" s="77"/>
      <c r="DN382" s="77"/>
      <c r="DO382" s="77"/>
      <c r="DP382" s="77"/>
      <c r="DQ382" s="77"/>
      <c r="DR382" s="77"/>
      <c r="DS382" s="77"/>
      <c r="DT382" s="77"/>
      <c r="DU382" s="77"/>
      <c r="DV382" s="77"/>
      <c r="DW382" s="77"/>
      <c r="DX382" s="77"/>
      <c r="DY382" s="77"/>
      <c r="DZ382" s="77"/>
      <c r="EA382" s="77"/>
      <c r="EB382" s="77"/>
      <c r="EC382" s="77"/>
      <c r="ED382" s="77"/>
      <c r="EE382" s="77"/>
      <c r="EF382" s="77"/>
      <c r="EG382" s="77"/>
      <c r="EH382" s="77"/>
      <c r="EI382" s="77"/>
      <c r="EJ382" s="77"/>
      <c r="EK382" s="77"/>
      <c r="EL382" s="77"/>
      <c r="EM382" s="77"/>
      <c r="EN382" s="77"/>
      <c r="EO382" s="77"/>
      <c r="EP382" s="77"/>
      <c r="EQ382" s="77"/>
      <c r="ER382" s="77"/>
      <c r="ES382" s="77"/>
      <c r="ET382" s="77"/>
      <c r="EU382" s="77"/>
      <c r="EV382" s="77"/>
      <c r="EW382" s="77"/>
      <c r="EX382" s="77"/>
      <c r="EY382" s="77"/>
      <c r="EZ382" s="77"/>
      <c r="FA382" s="77"/>
      <c r="FB382" s="77"/>
      <c r="FC382" s="77"/>
      <c r="FD382" s="77"/>
      <c r="FE382" s="77"/>
      <c r="FF382" s="77"/>
      <c r="FG382" s="77"/>
      <c r="FH382" s="77"/>
      <c r="FI382" s="77"/>
      <c r="FJ382" s="77"/>
      <c r="FK382" s="77"/>
    </row>
    <row r="383" spans="1:167" s="78" customFormat="1" x14ac:dyDescent="0.2">
      <c r="A383" s="97" t="s">
        <v>2155</v>
      </c>
      <c r="B383" s="97" t="s">
        <v>803</v>
      </c>
      <c r="C383" s="98" t="s">
        <v>1406</v>
      </c>
      <c r="D383" s="99" t="s">
        <v>17</v>
      </c>
      <c r="E383" s="99">
        <v>45</v>
      </c>
      <c r="F383" s="99">
        <v>0.3</v>
      </c>
      <c r="G383" s="100"/>
      <c r="H383" s="101"/>
      <c r="I383" s="123">
        <v>14.952999999999999</v>
      </c>
      <c r="J383" s="102">
        <f t="shared" si="18"/>
        <v>672.89</v>
      </c>
      <c r="K383" s="101">
        <f>BDI!$G$17</f>
        <v>0.11260000000000001</v>
      </c>
      <c r="L383" s="101"/>
      <c r="M383" s="101"/>
      <c r="N383" s="104">
        <f t="shared" si="19"/>
        <v>16.64</v>
      </c>
      <c r="O383" s="103">
        <f t="shared" si="20"/>
        <v>224.64</v>
      </c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7"/>
      <c r="BA383" s="77"/>
      <c r="BB383" s="77"/>
      <c r="BC383" s="77"/>
      <c r="BD383" s="77"/>
      <c r="BE383" s="77"/>
      <c r="BF383" s="77"/>
      <c r="BG383" s="77"/>
      <c r="BH383" s="77"/>
      <c r="BI383" s="77"/>
      <c r="BJ383" s="77"/>
      <c r="BK383" s="77"/>
      <c r="BL383" s="77"/>
      <c r="BM383" s="77"/>
      <c r="BN383" s="77"/>
      <c r="BO383" s="77"/>
      <c r="BP383" s="77"/>
      <c r="BQ383" s="77"/>
      <c r="BR383" s="77"/>
      <c r="BS383" s="77"/>
      <c r="BT383" s="77"/>
      <c r="BU383" s="77"/>
      <c r="BV383" s="77"/>
      <c r="BW383" s="77"/>
      <c r="BX383" s="77"/>
      <c r="BY383" s="77"/>
      <c r="BZ383" s="77"/>
      <c r="CA383" s="77"/>
      <c r="CB383" s="77"/>
      <c r="CC383" s="77"/>
      <c r="CD383" s="77"/>
      <c r="CE383" s="77"/>
      <c r="CF383" s="77"/>
      <c r="CG383" s="77"/>
      <c r="CH383" s="77"/>
      <c r="CI383" s="77"/>
      <c r="CJ383" s="77"/>
      <c r="CK383" s="77"/>
      <c r="CL383" s="77"/>
      <c r="CM383" s="77"/>
      <c r="CN383" s="77"/>
      <c r="CO383" s="77"/>
      <c r="CP383" s="77"/>
      <c r="CQ383" s="77"/>
      <c r="CR383" s="77"/>
      <c r="CS383" s="77"/>
      <c r="CT383" s="77"/>
      <c r="CU383" s="77"/>
      <c r="CV383" s="77"/>
      <c r="CW383" s="77"/>
      <c r="CX383" s="77"/>
      <c r="CY383" s="77"/>
      <c r="CZ383" s="77"/>
      <c r="DA383" s="77"/>
      <c r="DB383" s="77"/>
      <c r="DC383" s="77"/>
      <c r="DD383" s="77"/>
      <c r="DE383" s="77"/>
      <c r="DF383" s="77"/>
      <c r="DG383" s="77"/>
      <c r="DH383" s="77"/>
      <c r="DI383" s="77"/>
      <c r="DJ383" s="77"/>
      <c r="DK383" s="77"/>
      <c r="DL383" s="77"/>
      <c r="DM383" s="77"/>
      <c r="DN383" s="77"/>
      <c r="DO383" s="77"/>
      <c r="DP383" s="77"/>
      <c r="DQ383" s="77"/>
      <c r="DR383" s="77"/>
      <c r="DS383" s="77"/>
      <c r="DT383" s="77"/>
      <c r="DU383" s="77"/>
      <c r="DV383" s="77"/>
      <c r="DW383" s="77"/>
      <c r="DX383" s="77"/>
      <c r="DY383" s="77"/>
      <c r="DZ383" s="77"/>
      <c r="EA383" s="77"/>
      <c r="EB383" s="77"/>
      <c r="EC383" s="77"/>
      <c r="ED383" s="77"/>
      <c r="EE383" s="77"/>
      <c r="EF383" s="77"/>
      <c r="EG383" s="77"/>
      <c r="EH383" s="77"/>
      <c r="EI383" s="77"/>
      <c r="EJ383" s="77"/>
      <c r="EK383" s="77"/>
      <c r="EL383" s="77"/>
      <c r="EM383" s="77"/>
      <c r="EN383" s="77"/>
      <c r="EO383" s="77"/>
      <c r="EP383" s="77"/>
      <c r="EQ383" s="77"/>
      <c r="ER383" s="77"/>
      <c r="ES383" s="77"/>
      <c r="ET383" s="77"/>
      <c r="EU383" s="77"/>
      <c r="EV383" s="77"/>
      <c r="EW383" s="77"/>
      <c r="EX383" s="77"/>
      <c r="EY383" s="77"/>
      <c r="EZ383" s="77"/>
      <c r="FA383" s="77"/>
      <c r="FB383" s="77"/>
      <c r="FC383" s="77"/>
      <c r="FD383" s="77"/>
      <c r="FE383" s="77"/>
      <c r="FF383" s="77"/>
      <c r="FG383" s="77"/>
      <c r="FH383" s="77"/>
      <c r="FI383" s="77"/>
      <c r="FJ383" s="77"/>
      <c r="FK383" s="77"/>
    </row>
    <row r="384" spans="1:167" s="78" customFormat="1" x14ac:dyDescent="0.2">
      <c r="A384" s="97" t="s">
        <v>2156</v>
      </c>
      <c r="B384" s="97" t="s">
        <v>804</v>
      </c>
      <c r="C384" s="98" t="s">
        <v>1407</v>
      </c>
      <c r="D384" s="99" t="s">
        <v>17</v>
      </c>
      <c r="E384" s="99">
        <v>15</v>
      </c>
      <c r="F384" s="99">
        <v>0.3</v>
      </c>
      <c r="G384" s="100"/>
      <c r="H384" s="101"/>
      <c r="I384" s="123">
        <v>30.8</v>
      </c>
      <c r="J384" s="102">
        <f t="shared" si="18"/>
        <v>462</v>
      </c>
      <c r="K384" s="101">
        <f>BDI!$G$17</f>
        <v>0.11260000000000001</v>
      </c>
      <c r="L384" s="101"/>
      <c r="M384" s="101"/>
      <c r="N384" s="104">
        <f t="shared" si="19"/>
        <v>34.270000000000003</v>
      </c>
      <c r="O384" s="103">
        <f t="shared" si="20"/>
        <v>154.22</v>
      </c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  <c r="BG384" s="77"/>
      <c r="BH384" s="77"/>
      <c r="BI384" s="77"/>
      <c r="BJ384" s="77"/>
      <c r="BK384" s="77"/>
      <c r="BL384" s="77"/>
      <c r="BM384" s="77"/>
      <c r="BN384" s="77"/>
      <c r="BO384" s="77"/>
      <c r="BP384" s="77"/>
      <c r="BQ384" s="77"/>
      <c r="BR384" s="77"/>
      <c r="BS384" s="77"/>
      <c r="BT384" s="77"/>
      <c r="BU384" s="77"/>
      <c r="BV384" s="77"/>
      <c r="BW384" s="77"/>
      <c r="BX384" s="77"/>
      <c r="BY384" s="77"/>
      <c r="BZ384" s="77"/>
      <c r="CA384" s="77"/>
      <c r="CB384" s="77"/>
      <c r="CC384" s="77"/>
      <c r="CD384" s="77"/>
      <c r="CE384" s="77"/>
      <c r="CF384" s="77"/>
      <c r="CG384" s="77"/>
      <c r="CH384" s="77"/>
      <c r="CI384" s="77"/>
      <c r="CJ384" s="77"/>
      <c r="CK384" s="77"/>
      <c r="CL384" s="77"/>
      <c r="CM384" s="77"/>
      <c r="CN384" s="77"/>
      <c r="CO384" s="77"/>
      <c r="CP384" s="77"/>
      <c r="CQ384" s="77"/>
      <c r="CR384" s="77"/>
      <c r="CS384" s="77"/>
      <c r="CT384" s="77"/>
      <c r="CU384" s="77"/>
      <c r="CV384" s="77"/>
      <c r="CW384" s="77"/>
      <c r="CX384" s="77"/>
      <c r="CY384" s="77"/>
      <c r="CZ384" s="77"/>
      <c r="DA384" s="77"/>
      <c r="DB384" s="77"/>
      <c r="DC384" s="77"/>
      <c r="DD384" s="77"/>
      <c r="DE384" s="77"/>
      <c r="DF384" s="77"/>
      <c r="DG384" s="77"/>
      <c r="DH384" s="77"/>
      <c r="DI384" s="77"/>
      <c r="DJ384" s="77"/>
      <c r="DK384" s="77"/>
      <c r="DL384" s="77"/>
      <c r="DM384" s="77"/>
      <c r="DN384" s="77"/>
      <c r="DO384" s="77"/>
      <c r="DP384" s="77"/>
      <c r="DQ384" s="77"/>
      <c r="DR384" s="77"/>
      <c r="DS384" s="77"/>
      <c r="DT384" s="77"/>
      <c r="DU384" s="77"/>
      <c r="DV384" s="77"/>
      <c r="DW384" s="77"/>
      <c r="DX384" s="77"/>
      <c r="DY384" s="77"/>
      <c r="DZ384" s="77"/>
      <c r="EA384" s="77"/>
      <c r="EB384" s="77"/>
      <c r="EC384" s="77"/>
      <c r="ED384" s="77"/>
      <c r="EE384" s="77"/>
      <c r="EF384" s="77"/>
      <c r="EG384" s="77"/>
      <c r="EH384" s="77"/>
      <c r="EI384" s="77"/>
      <c r="EJ384" s="77"/>
      <c r="EK384" s="77"/>
      <c r="EL384" s="77"/>
      <c r="EM384" s="77"/>
      <c r="EN384" s="77"/>
      <c r="EO384" s="77"/>
      <c r="EP384" s="77"/>
      <c r="EQ384" s="77"/>
      <c r="ER384" s="77"/>
      <c r="ES384" s="77"/>
      <c r="ET384" s="77"/>
      <c r="EU384" s="77"/>
      <c r="EV384" s="77"/>
      <c r="EW384" s="77"/>
      <c r="EX384" s="77"/>
      <c r="EY384" s="77"/>
      <c r="EZ384" s="77"/>
      <c r="FA384" s="77"/>
      <c r="FB384" s="77"/>
      <c r="FC384" s="77"/>
      <c r="FD384" s="77"/>
      <c r="FE384" s="77"/>
      <c r="FF384" s="77"/>
      <c r="FG384" s="77"/>
      <c r="FH384" s="77"/>
      <c r="FI384" s="77"/>
      <c r="FJ384" s="77"/>
      <c r="FK384" s="77"/>
    </row>
    <row r="385" spans="1:167" s="78" customFormat="1" x14ac:dyDescent="0.2">
      <c r="A385" s="97" t="s">
        <v>2157</v>
      </c>
      <c r="B385" s="97" t="s">
        <v>805</v>
      </c>
      <c r="C385" s="98" t="s">
        <v>1408</v>
      </c>
      <c r="D385" s="99" t="s">
        <v>17</v>
      </c>
      <c r="E385" s="99">
        <v>45</v>
      </c>
      <c r="F385" s="99">
        <v>0.3</v>
      </c>
      <c r="G385" s="100"/>
      <c r="H385" s="101"/>
      <c r="I385" s="123">
        <v>21.954499999999999</v>
      </c>
      <c r="J385" s="102">
        <f t="shared" si="18"/>
        <v>987.95</v>
      </c>
      <c r="K385" s="101">
        <f>BDI!$G$17</f>
        <v>0.11260000000000001</v>
      </c>
      <c r="L385" s="101"/>
      <c r="M385" s="101"/>
      <c r="N385" s="104">
        <f t="shared" si="19"/>
        <v>24.43</v>
      </c>
      <c r="O385" s="103">
        <f t="shared" si="20"/>
        <v>329.81</v>
      </c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7"/>
      <c r="BA385" s="77"/>
      <c r="BB385" s="77"/>
      <c r="BC385" s="77"/>
      <c r="BD385" s="77"/>
      <c r="BE385" s="77"/>
      <c r="BF385" s="77"/>
      <c r="BG385" s="77"/>
      <c r="BH385" s="77"/>
      <c r="BI385" s="77"/>
      <c r="BJ385" s="77"/>
      <c r="BK385" s="77"/>
      <c r="BL385" s="77"/>
      <c r="BM385" s="77"/>
      <c r="BN385" s="77"/>
      <c r="BO385" s="77"/>
      <c r="BP385" s="77"/>
      <c r="BQ385" s="77"/>
      <c r="BR385" s="77"/>
      <c r="BS385" s="77"/>
      <c r="BT385" s="77"/>
      <c r="BU385" s="77"/>
      <c r="BV385" s="77"/>
      <c r="BW385" s="77"/>
      <c r="BX385" s="77"/>
      <c r="BY385" s="77"/>
      <c r="BZ385" s="77"/>
      <c r="CA385" s="77"/>
      <c r="CB385" s="77"/>
      <c r="CC385" s="77"/>
      <c r="CD385" s="77"/>
      <c r="CE385" s="77"/>
      <c r="CF385" s="77"/>
      <c r="CG385" s="77"/>
      <c r="CH385" s="77"/>
      <c r="CI385" s="77"/>
      <c r="CJ385" s="77"/>
      <c r="CK385" s="77"/>
      <c r="CL385" s="77"/>
      <c r="CM385" s="77"/>
      <c r="CN385" s="77"/>
      <c r="CO385" s="77"/>
      <c r="CP385" s="77"/>
      <c r="CQ385" s="77"/>
      <c r="CR385" s="77"/>
      <c r="CS385" s="77"/>
      <c r="CT385" s="77"/>
      <c r="CU385" s="77"/>
      <c r="CV385" s="77"/>
      <c r="CW385" s="77"/>
      <c r="CX385" s="77"/>
      <c r="CY385" s="77"/>
      <c r="CZ385" s="77"/>
      <c r="DA385" s="77"/>
      <c r="DB385" s="77"/>
      <c r="DC385" s="77"/>
      <c r="DD385" s="77"/>
      <c r="DE385" s="77"/>
      <c r="DF385" s="77"/>
      <c r="DG385" s="77"/>
      <c r="DH385" s="77"/>
      <c r="DI385" s="77"/>
      <c r="DJ385" s="77"/>
      <c r="DK385" s="77"/>
      <c r="DL385" s="77"/>
      <c r="DM385" s="77"/>
      <c r="DN385" s="77"/>
      <c r="DO385" s="77"/>
      <c r="DP385" s="77"/>
      <c r="DQ385" s="77"/>
      <c r="DR385" s="77"/>
      <c r="DS385" s="77"/>
      <c r="DT385" s="77"/>
      <c r="DU385" s="77"/>
      <c r="DV385" s="77"/>
      <c r="DW385" s="77"/>
      <c r="DX385" s="77"/>
      <c r="DY385" s="77"/>
      <c r="DZ385" s="77"/>
      <c r="EA385" s="77"/>
      <c r="EB385" s="77"/>
      <c r="EC385" s="77"/>
      <c r="ED385" s="77"/>
      <c r="EE385" s="77"/>
      <c r="EF385" s="77"/>
      <c r="EG385" s="77"/>
      <c r="EH385" s="77"/>
      <c r="EI385" s="77"/>
      <c r="EJ385" s="77"/>
      <c r="EK385" s="77"/>
      <c r="EL385" s="77"/>
      <c r="EM385" s="77"/>
      <c r="EN385" s="77"/>
      <c r="EO385" s="77"/>
      <c r="EP385" s="77"/>
      <c r="EQ385" s="77"/>
      <c r="ER385" s="77"/>
      <c r="ES385" s="77"/>
      <c r="ET385" s="77"/>
      <c r="EU385" s="77"/>
      <c r="EV385" s="77"/>
      <c r="EW385" s="77"/>
      <c r="EX385" s="77"/>
      <c r="EY385" s="77"/>
      <c r="EZ385" s="77"/>
      <c r="FA385" s="77"/>
      <c r="FB385" s="77"/>
      <c r="FC385" s="77"/>
      <c r="FD385" s="77"/>
      <c r="FE385" s="77"/>
      <c r="FF385" s="77"/>
      <c r="FG385" s="77"/>
      <c r="FH385" s="77"/>
      <c r="FI385" s="77"/>
      <c r="FJ385" s="77"/>
      <c r="FK385" s="77"/>
    </row>
    <row r="386" spans="1:167" s="78" customFormat="1" x14ac:dyDescent="0.2">
      <c r="A386" s="97" t="s">
        <v>2158</v>
      </c>
      <c r="B386" s="97" t="s">
        <v>806</v>
      </c>
      <c r="C386" s="98" t="s">
        <v>1409</v>
      </c>
      <c r="D386" s="99" t="s">
        <v>17</v>
      </c>
      <c r="E386" s="99">
        <v>45</v>
      </c>
      <c r="F386" s="99">
        <v>0.3</v>
      </c>
      <c r="G386" s="100"/>
      <c r="H386" s="101"/>
      <c r="I386" s="123">
        <v>25.84</v>
      </c>
      <c r="J386" s="102">
        <f t="shared" si="18"/>
        <v>1162.8</v>
      </c>
      <c r="K386" s="101">
        <f>BDI!$G$17</f>
        <v>0.11260000000000001</v>
      </c>
      <c r="L386" s="101"/>
      <c r="M386" s="101"/>
      <c r="N386" s="104">
        <f t="shared" si="19"/>
        <v>28.75</v>
      </c>
      <c r="O386" s="103">
        <f t="shared" si="20"/>
        <v>388.13</v>
      </c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7"/>
      <c r="BA386" s="77"/>
      <c r="BB386" s="77"/>
      <c r="BC386" s="77"/>
      <c r="BD386" s="77"/>
      <c r="BE386" s="77"/>
      <c r="BF386" s="77"/>
      <c r="BG386" s="77"/>
      <c r="BH386" s="77"/>
      <c r="BI386" s="77"/>
      <c r="BJ386" s="77"/>
      <c r="BK386" s="77"/>
      <c r="BL386" s="77"/>
      <c r="BM386" s="77"/>
      <c r="BN386" s="77"/>
      <c r="BO386" s="77"/>
      <c r="BP386" s="77"/>
      <c r="BQ386" s="77"/>
      <c r="BR386" s="77"/>
      <c r="BS386" s="77"/>
      <c r="BT386" s="77"/>
      <c r="BU386" s="77"/>
      <c r="BV386" s="77"/>
      <c r="BW386" s="77"/>
      <c r="BX386" s="77"/>
      <c r="BY386" s="77"/>
      <c r="BZ386" s="77"/>
      <c r="CA386" s="77"/>
      <c r="CB386" s="77"/>
      <c r="CC386" s="77"/>
      <c r="CD386" s="77"/>
      <c r="CE386" s="77"/>
      <c r="CF386" s="77"/>
      <c r="CG386" s="77"/>
      <c r="CH386" s="77"/>
      <c r="CI386" s="77"/>
      <c r="CJ386" s="77"/>
      <c r="CK386" s="77"/>
      <c r="CL386" s="77"/>
      <c r="CM386" s="77"/>
      <c r="CN386" s="77"/>
      <c r="CO386" s="77"/>
      <c r="CP386" s="77"/>
      <c r="CQ386" s="77"/>
      <c r="CR386" s="77"/>
      <c r="CS386" s="77"/>
      <c r="CT386" s="77"/>
      <c r="CU386" s="77"/>
      <c r="CV386" s="77"/>
      <c r="CW386" s="77"/>
      <c r="CX386" s="77"/>
      <c r="CY386" s="77"/>
      <c r="CZ386" s="77"/>
      <c r="DA386" s="77"/>
      <c r="DB386" s="77"/>
      <c r="DC386" s="77"/>
      <c r="DD386" s="77"/>
      <c r="DE386" s="77"/>
      <c r="DF386" s="77"/>
      <c r="DG386" s="77"/>
      <c r="DH386" s="77"/>
      <c r="DI386" s="77"/>
      <c r="DJ386" s="77"/>
      <c r="DK386" s="77"/>
      <c r="DL386" s="77"/>
      <c r="DM386" s="77"/>
      <c r="DN386" s="77"/>
      <c r="DO386" s="77"/>
      <c r="DP386" s="77"/>
      <c r="DQ386" s="77"/>
      <c r="DR386" s="77"/>
      <c r="DS386" s="77"/>
      <c r="DT386" s="77"/>
      <c r="DU386" s="77"/>
      <c r="DV386" s="77"/>
      <c r="DW386" s="77"/>
      <c r="DX386" s="77"/>
      <c r="DY386" s="77"/>
      <c r="DZ386" s="77"/>
      <c r="EA386" s="77"/>
      <c r="EB386" s="77"/>
      <c r="EC386" s="77"/>
      <c r="ED386" s="77"/>
      <c r="EE386" s="77"/>
      <c r="EF386" s="77"/>
      <c r="EG386" s="77"/>
      <c r="EH386" s="77"/>
      <c r="EI386" s="77"/>
      <c r="EJ386" s="77"/>
      <c r="EK386" s="77"/>
      <c r="EL386" s="77"/>
      <c r="EM386" s="77"/>
      <c r="EN386" s="77"/>
      <c r="EO386" s="77"/>
      <c r="EP386" s="77"/>
      <c r="EQ386" s="77"/>
      <c r="ER386" s="77"/>
      <c r="ES386" s="77"/>
      <c r="ET386" s="77"/>
      <c r="EU386" s="77"/>
      <c r="EV386" s="77"/>
      <c r="EW386" s="77"/>
      <c r="EX386" s="77"/>
      <c r="EY386" s="77"/>
      <c r="EZ386" s="77"/>
      <c r="FA386" s="77"/>
      <c r="FB386" s="77"/>
      <c r="FC386" s="77"/>
      <c r="FD386" s="77"/>
      <c r="FE386" s="77"/>
      <c r="FF386" s="77"/>
      <c r="FG386" s="77"/>
      <c r="FH386" s="77"/>
      <c r="FI386" s="77"/>
      <c r="FJ386" s="77"/>
      <c r="FK386" s="77"/>
    </row>
    <row r="387" spans="1:167" s="78" customFormat="1" x14ac:dyDescent="0.2">
      <c r="A387" s="97" t="s">
        <v>2159</v>
      </c>
      <c r="B387" s="97" t="s">
        <v>807</v>
      </c>
      <c r="C387" s="98" t="s">
        <v>1410</v>
      </c>
      <c r="D387" s="99" t="s">
        <v>17</v>
      </c>
      <c r="E387" s="99">
        <v>45</v>
      </c>
      <c r="F387" s="99">
        <v>0.3</v>
      </c>
      <c r="G387" s="100"/>
      <c r="H387" s="101"/>
      <c r="I387" s="123">
        <v>31.654</v>
      </c>
      <c r="J387" s="102">
        <f t="shared" si="18"/>
        <v>1424.43</v>
      </c>
      <c r="K387" s="101">
        <f>BDI!$G$17</f>
        <v>0.11260000000000001</v>
      </c>
      <c r="L387" s="101"/>
      <c r="M387" s="101"/>
      <c r="N387" s="104">
        <f t="shared" si="19"/>
        <v>35.22</v>
      </c>
      <c r="O387" s="103">
        <f t="shared" si="20"/>
        <v>475.47</v>
      </c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7"/>
      <c r="BA387" s="77"/>
      <c r="BB387" s="77"/>
      <c r="BC387" s="77"/>
      <c r="BD387" s="77"/>
      <c r="BE387" s="77"/>
      <c r="BF387" s="77"/>
      <c r="BG387" s="77"/>
      <c r="BH387" s="77"/>
      <c r="BI387" s="77"/>
      <c r="BJ387" s="77"/>
      <c r="BK387" s="77"/>
      <c r="BL387" s="77"/>
      <c r="BM387" s="77"/>
      <c r="BN387" s="77"/>
      <c r="BO387" s="77"/>
      <c r="BP387" s="77"/>
      <c r="BQ387" s="77"/>
      <c r="BR387" s="77"/>
      <c r="BS387" s="77"/>
      <c r="BT387" s="77"/>
      <c r="BU387" s="77"/>
      <c r="BV387" s="77"/>
      <c r="BW387" s="77"/>
      <c r="BX387" s="77"/>
      <c r="BY387" s="77"/>
      <c r="BZ387" s="77"/>
      <c r="CA387" s="77"/>
      <c r="CB387" s="77"/>
      <c r="CC387" s="77"/>
      <c r="CD387" s="77"/>
      <c r="CE387" s="77"/>
      <c r="CF387" s="77"/>
      <c r="CG387" s="77"/>
      <c r="CH387" s="77"/>
      <c r="CI387" s="77"/>
      <c r="CJ387" s="77"/>
      <c r="CK387" s="77"/>
      <c r="CL387" s="77"/>
      <c r="CM387" s="77"/>
      <c r="CN387" s="77"/>
      <c r="CO387" s="77"/>
      <c r="CP387" s="77"/>
      <c r="CQ387" s="77"/>
      <c r="CR387" s="77"/>
      <c r="CS387" s="77"/>
      <c r="CT387" s="77"/>
      <c r="CU387" s="77"/>
      <c r="CV387" s="77"/>
      <c r="CW387" s="77"/>
      <c r="CX387" s="77"/>
      <c r="CY387" s="77"/>
      <c r="CZ387" s="77"/>
      <c r="DA387" s="77"/>
      <c r="DB387" s="77"/>
      <c r="DC387" s="77"/>
      <c r="DD387" s="77"/>
      <c r="DE387" s="77"/>
      <c r="DF387" s="77"/>
      <c r="DG387" s="77"/>
      <c r="DH387" s="77"/>
      <c r="DI387" s="77"/>
      <c r="DJ387" s="77"/>
      <c r="DK387" s="77"/>
      <c r="DL387" s="77"/>
      <c r="DM387" s="77"/>
      <c r="DN387" s="77"/>
      <c r="DO387" s="77"/>
      <c r="DP387" s="77"/>
      <c r="DQ387" s="77"/>
      <c r="DR387" s="77"/>
      <c r="DS387" s="77"/>
      <c r="DT387" s="77"/>
      <c r="DU387" s="77"/>
      <c r="DV387" s="77"/>
      <c r="DW387" s="77"/>
      <c r="DX387" s="77"/>
      <c r="DY387" s="77"/>
      <c r="DZ387" s="77"/>
      <c r="EA387" s="77"/>
      <c r="EB387" s="77"/>
      <c r="EC387" s="77"/>
      <c r="ED387" s="77"/>
      <c r="EE387" s="77"/>
      <c r="EF387" s="77"/>
      <c r="EG387" s="77"/>
      <c r="EH387" s="77"/>
      <c r="EI387" s="77"/>
      <c r="EJ387" s="77"/>
      <c r="EK387" s="77"/>
      <c r="EL387" s="77"/>
      <c r="EM387" s="77"/>
      <c r="EN387" s="77"/>
      <c r="EO387" s="77"/>
      <c r="EP387" s="77"/>
      <c r="EQ387" s="77"/>
      <c r="ER387" s="77"/>
      <c r="ES387" s="77"/>
      <c r="ET387" s="77"/>
      <c r="EU387" s="77"/>
      <c r="EV387" s="77"/>
      <c r="EW387" s="77"/>
      <c r="EX387" s="77"/>
      <c r="EY387" s="77"/>
      <c r="EZ387" s="77"/>
      <c r="FA387" s="77"/>
      <c r="FB387" s="77"/>
      <c r="FC387" s="77"/>
      <c r="FD387" s="77"/>
      <c r="FE387" s="77"/>
      <c r="FF387" s="77"/>
      <c r="FG387" s="77"/>
      <c r="FH387" s="77"/>
      <c r="FI387" s="77"/>
      <c r="FJ387" s="77"/>
      <c r="FK387" s="77"/>
    </row>
    <row r="388" spans="1:167" s="78" customFormat="1" x14ac:dyDescent="0.2">
      <c r="A388" s="97" t="s">
        <v>2160</v>
      </c>
      <c r="B388" s="97" t="s">
        <v>808</v>
      </c>
      <c r="C388" s="98" t="s">
        <v>1411</v>
      </c>
      <c r="D388" s="99" t="s">
        <v>8</v>
      </c>
      <c r="E388" s="99">
        <v>90</v>
      </c>
      <c r="F388" s="99">
        <v>0.3</v>
      </c>
      <c r="G388" s="100"/>
      <c r="H388" s="101"/>
      <c r="I388" s="123">
        <v>103.53100000000001</v>
      </c>
      <c r="J388" s="102">
        <f t="shared" si="18"/>
        <v>9317.7900000000009</v>
      </c>
      <c r="K388" s="101">
        <f>BDI!$G$17</f>
        <v>0.11260000000000001</v>
      </c>
      <c r="L388" s="101"/>
      <c r="M388" s="101"/>
      <c r="N388" s="104">
        <f t="shared" si="19"/>
        <v>115.19</v>
      </c>
      <c r="O388" s="103">
        <f t="shared" si="20"/>
        <v>3110.13</v>
      </c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  <c r="AY388" s="77"/>
      <c r="AZ388" s="77"/>
      <c r="BA388" s="77"/>
      <c r="BB388" s="77"/>
      <c r="BC388" s="77"/>
      <c r="BD388" s="77"/>
      <c r="BE388" s="77"/>
      <c r="BF388" s="77"/>
      <c r="BG388" s="77"/>
      <c r="BH388" s="77"/>
      <c r="BI388" s="77"/>
      <c r="BJ388" s="77"/>
      <c r="BK388" s="77"/>
      <c r="BL388" s="77"/>
      <c r="BM388" s="77"/>
      <c r="BN388" s="77"/>
      <c r="BO388" s="77"/>
      <c r="BP388" s="77"/>
      <c r="BQ388" s="77"/>
      <c r="BR388" s="77"/>
      <c r="BS388" s="77"/>
      <c r="BT388" s="77"/>
      <c r="BU388" s="77"/>
      <c r="BV388" s="77"/>
      <c r="BW388" s="77"/>
      <c r="BX388" s="77"/>
      <c r="BY388" s="77"/>
      <c r="BZ388" s="77"/>
      <c r="CA388" s="77"/>
      <c r="CB388" s="77"/>
      <c r="CC388" s="77"/>
      <c r="CD388" s="77"/>
      <c r="CE388" s="77"/>
      <c r="CF388" s="77"/>
      <c r="CG388" s="77"/>
      <c r="CH388" s="77"/>
      <c r="CI388" s="77"/>
      <c r="CJ388" s="77"/>
      <c r="CK388" s="77"/>
      <c r="CL388" s="77"/>
      <c r="CM388" s="77"/>
      <c r="CN388" s="77"/>
      <c r="CO388" s="77"/>
      <c r="CP388" s="77"/>
      <c r="CQ388" s="77"/>
      <c r="CR388" s="77"/>
      <c r="CS388" s="77"/>
      <c r="CT388" s="77"/>
      <c r="CU388" s="77"/>
      <c r="CV388" s="77"/>
      <c r="CW388" s="77"/>
      <c r="CX388" s="77"/>
      <c r="CY388" s="77"/>
      <c r="CZ388" s="77"/>
      <c r="DA388" s="77"/>
      <c r="DB388" s="77"/>
      <c r="DC388" s="77"/>
      <c r="DD388" s="77"/>
      <c r="DE388" s="77"/>
      <c r="DF388" s="77"/>
      <c r="DG388" s="77"/>
      <c r="DH388" s="77"/>
      <c r="DI388" s="77"/>
      <c r="DJ388" s="77"/>
      <c r="DK388" s="77"/>
      <c r="DL388" s="77"/>
      <c r="DM388" s="77"/>
      <c r="DN388" s="77"/>
      <c r="DO388" s="77"/>
      <c r="DP388" s="77"/>
      <c r="DQ388" s="77"/>
      <c r="DR388" s="77"/>
      <c r="DS388" s="77"/>
      <c r="DT388" s="77"/>
      <c r="DU388" s="77"/>
      <c r="DV388" s="77"/>
      <c r="DW388" s="77"/>
      <c r="DX388" s="77"/>
      <c r="DY388" s="77"/>
      <c r="DZ388" s="77"/>
      <c r="EA388" s="77"/>
      <c r="EB388" s="77"/>
      <c r="EC388" s="77"/>
      <c r="ED388" s="77"/>
      <c r="EE388" s="77"/>
      <c r="EF388" s="77"/>
      <c r="EG388" s="77"/>
      <c r="EH388" s="77"/>
      <c r="EI388" s="77"/>
      <c r="EJ388" s="77"/>
      <c r="EK388" s="77"/>
      <c r="EL388" s="77"/>
      <c r="EM388" s="77"/>
      <c r="EN388" s="77"/>
      <c r="EO388" s="77"/>
      <c r="EP388" s="77"/>
      <c r="EQ388" s="77"/>
      <c r="ER388" s="77"/>
      <c r="ES388" s="77"/>
      <c r="ET388" s="77"/>
      <c r="EU388" s="77"/>
      <c r="EV388" s="77"/>
      <c r="EW388" s="77"/>
      <c r="EX388" s="77"/>
      <c r="EY388" s="77"/>
      <c r="EZ388" s="77"/>
      <c r="FA388" s="77"/>
      <c r="FB388" s="77"/>
      <c r="FC388" s="77"/>
      <c r="FD388" s="77"/>
      <c r="FE388" s="77"/>
      <c r="FF388" s="77"/>
      <c r="FG388" s="77"/>
      <c r="FH388" s="77"/>
      <c r="FI388" s="77"/>
      <c r="FJ388" s="77"/>
      <c r="FK388" s="77"/>
    </row>
    <row r="389" spans="1:167" s="78" customFormat="1" x14ac:dyDescent="0.2">
      <c r="A389" s="97" t="s">
        <v>2161</v>
      </c>
      <c r="B389" s="97" t="s">
        <v>809</v>
      </c>
      <c r="C389" s="98" t="s">
        <v>1412</v>
      </c>
      <c r="D389" s="99" t="s">
        <v>17</v>
      </c>
      <c r="E389" s="99">
        <v>180</v>
      </c>
      <c r="F389" s="99">
        <v>0.3</v>
      </c>
      <c r="G389" s="100"/>
      <c r="H389" s="101"/>
      <c r="I389" s="123">
        <v>52.914999999999999</v>
      </c>
      <c r="J389" s="102">
        <f t="shared" si="18"/>
        <v>9524.7000000000007</v>
      </c>
      <c r="K389" s="101">
        <f>BDI!$G$17</f>
        <v>0.11260000000000001</v>
      </c>
      <c r="L389" s="101"/>
      <c r="M389" s="101"/>
      <c r="N389" s="104">
        <f t="shared" si="19"/>
        <v>58.87</v>
      </c>
      <c r="O389" s="103">
        <f t="shared" si="20"/>
        <v>3178.98</v>
      </c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  <c r="AY389" s="77"/>
      <c r="AZ389" s="77"/>
      <c r="BA389" s="77"/>
      <c r="BB389" s="77"/>
      <c r="BC389" s="77"/>
      <c r="BD389" s="77"/>
      <c r="BE389" s="77"/>
      <c r="BF389" s="77"/>
      <c r="BG389" s="77"/>
      <c r="BH389" s="77"/>
      <c r="BI389" s="77"/>
      <c r="BJ389" s="77"/>
      <c r="BK389" s="77"/>
      <c r="BL389" s="77"/>
      <c r="BM389" s="77"/>
      <c r="BN389" s="77"/>
      <c r="BO389" s="77"/>
      <c r="BP389" s="77"/>
      <c r="BQ389" s="77"/>
      <c r="BR389" s="77"/>
      <c r="BS389" s="77"/>
      <c r="BT389" s="77"/>
      <c r="BU389" s="77"/>
      <c r="BV389" s="77"/>
      <c r="BW389" s="77"/>
      <c r="BX389" s="77"/>
      <c r="BY389" s="77"/>
      <c r="BZ389" s="77"/>
      <c r="CA389" s="77"/>
      <c r="CB389" s="77"/>
      <c r="CC389" s="77"/>
      <c r="CD389" s="77"/>
      <c r="CE389" s="77"/>
      <c r="CF389" s="77"/>
      <c r="CG389" s="77"/>
      <c r="CH389" s="77"/>
      <c r="CI389" s="77"/>
      <c r="CJ389" s="77"/>
      <c r="CK389" s="77"/>
      <c r="CL389" s="77"/>
      <c r="CM389" s="77"/>
      <c r="CN389" s="77"/>
      <c r="CO389" s="77"/>
      <c r="CP389" s="77"/>
      <c r="CQ389" s="77"/>
      <c r="CR389" s="77"/>
      <c r="CS389" s="77"/>
      <c r="CT389" s="77"/>
      <c r="CU389" s="77"/>
      <c r="CV389" s="77"/>
      <c r="CW389" s="77"/>
      <c r="CX389" s="77"/>
      <c r="CY389" s="77"/>
      <c r="CZ389" s="77"/>
      <c r="DA389" s="77"/>
      <c r="DB389" s="77"/>
      <c r="DC389" s="77"/>
      <c r="DD389" s="77"/>
      <c r="DE389" s="77"/>
      <c r="DF389" s="77"/>
      <c r="DG389" s="77"/>
      <c r="DH389" s="77"/>
      <c r="DI389" s="77"/>
      <c r="DJ389" s="77"/>
      <c r="DK389" s="77"/>
      <c r="DL389" s="77"/>
      <c r="DM389" s="77"/>
      <c r="DN389" s="77"/>
      <c r="DO389" s="77"/>
      <c r="DP389" s="77"/>
      <c r="DQ389" s="77"/>
      <c r="DR389" s="77"/>
      <c r="DS389" s="77"/>
      <c r="DT389" s="77"/>
      <c r="DU389" s="77"/>
      <c r="DV389" s="77"/>
      <c r="DW389" s="77"/>
      <c r="DX389" s="77"/>
      <c r="DY389" s="77"/>
      <c r="DZ389" s="77"/>
      <c r="EA389" s="77"/>
      <c r="EB389" s="77"/>
      <c r="EC389" s="77"/>
      <c r="ED389" s="77"/>
      <c r="EE389" s="77"/>
      <c r="EF389" s="77"/>
      <c r="EG389" s="77"/>
      <c r="EH389" s="77"/>
      <c r="EI389" s="77"/>
      <c r="EJ389" s="77"/>
      <c r="EK389" s="77"/>
      <c r="EL389" s="77"/>
      <c r="EM389" s="77"/>
      <c r="EN389" s="77"/>
      <c r="EO389" s="77"/>
      <c r="EP389" s="77"/>
      <c r="EQ389" s="77"/>
      <c r="ER389" s="77"/>
      <c r="ES389" s="77"/>
      <c r="ET389" s="77"/>
      <c r="EU389" s="77"/>
      <c r="EV389" s="77"/>
      <c r="EW389" s="77"/>
      <c r="EX389" s="77"/>
      <c r="EY389" s="77"/>
      <c r="EZ389" s="77"/>
      <c r="FA389" s="77"/>
      <c r="FB389" s="77"/>
      <c r="FC389" s="77"/>
      <c r="FD389" s="77"/>
      <c r="FE389" s="77"/>
      <c r="FF389" s="77"/>
      <c r="FG389" s="77"/>
      <c r="FH389" s="77"/>
      <c r="FI389" s="77"/>
      <c r="FJ389" s="77"/>
      <c r="FK389" s="77"/>
    </row>
    <row r="390" spans="1:167" s="78" customFormat="1" x14ac:dyDescent="0.2">
      <c r="A390" s="97" t="s">
        <v>2162</v>
      </c>
      <c r="B390" s="97" t="s">
        <v>810</v>
      </c>
      <c r="C390" s="98" t="s">
        <v>1413</v>
      </c>
      <c r="D390" s="99" t="s">
        <v>17</v>
      </c>
      <c r="E390" s="99">
        <v>90</v>
      </c>
      <c r="F390" s="99">
        <v>0.3</v>
      </c>
      <c r="G390" s="100"/>
      <c r="H390" s="101"/>
      <c r="I390" s="123">
        <v>108.015</v>
      </c>
      <c r="J390" s="102">
        <f t="shared" si="18"/>
        <v>9721.35</v>
      </c>
      <c r="K390" s="101">
        <f>BDI!$G$17</f>
        <v>0.11260000000000001</v>
      </c>
      <c r="L390" s="101"/>
      <c r="M390" s="101"/>
      <c r="N390" s="104">
        <f t="shared" si="19"/>
        <v>120.18</v>
      </c>
      <c r="O390" s="103">
        <f t="shared" si="20"/>
        <v>3244.86</v>
      </c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  <c r="AY390" s="77"/>
      <c r="AZ390" s="77"/>
      <c r="BA390" s="77"/>
      <c r="BB390" s="77"/>
      <c r="BC390" s="77"/>
      <c r="BD390" s="77"/>
      <c r="BE390" s="77"/>
      <c r="BF390" s="77"/>
      <c r="BG390" s="77"/>
      <c r="BH390" s="77"/>
      <c r="BI390" s="77"/>
      <c r="BJ390" s="77"/>
      <c r="BK390" s="77"/>
      <c r="BL390" s="77"/>
      <c r="BM390" s="77"/>
      <c r="BN390" s="77"/>
      <c r="BO390" s="77"/>
      <c r="BP390" s="77"/>
      <c r="BQ390" s="77"/>
      <c r="BR390" s="77"/>
      <c r="BS390" s="77"/>
      <c r="BT390" s="77"/>
      <c r="BU390" s="77"/>
      <c r="BV390" s="77"/>
      <c r="BW390" s="77"/>
      <c r="BX390" s="77"/>
      <c r="BY390" s="77"/>
      <c r="BZ390" s="77"/>
      <c r="CA390" s="77"/>
      <c r="CB390" s="77"/>
      <c r="CC390" s="77"/>
      <c r="CD390" s="77"/>
      <c r="CE390" s="77"/>
      <c r="CF390" s="77"/>
      <c r="CG390" s="77"/>
      <c r="CH390" s="77"/>
      <c r="CI390" s="77"/>
      <c r="CJ390" s="77"/>
      <c r="CK390" s="77"/>
      <c r="CL390" s="77"/>
      <c r="CM390" s="77"/>
      <c r="CN390" s="77"/>
      <c r="CO390" s="77"/>
      <c r="CP390" s="77"/>
      <c r="CQ390" s="77"/>
      <c r="CR390" s="77"/>
      <c r="CS390" s="77"/>
      <c r="CT390" s="77"/>
      <c r="CU390" s="77"/>
      <c r="CV390" s="77"/>
      <c r="CW390" s="77"/>
      <c r="CX390" s="77"/>
      <c r="CY390" s="77"/>
      <c r="CZ390" s="77"/>
      <c r="DA390" s="77"/>
      <c r="DB390" s="77"/>
      <c r="DC390" s="77"/>
      <c r="DD390" s="77"/>
      <c r="DE390" s="77"/>
      <c r="DF390" s="77"/>
      <c r="DG390" s="77"/>
      <c r="DH390" s="77"/>
      <c r="DI390" s="77"/>
      <c r="DJ390" s="77"/>
      <c r="DK390" s="77"/>
      <c r="DL390" s="77"/>
      <c r="DM390" s="77"/>
      <c r="DN390" s="77"/>
      <c r="DO390" s="77"/>
      <c r="DP390" s="77"/>
      <c r="DQ390" s="77"/>
      <c r="DR390" s="77"/>
      <c r="DS390" s="77"/>
      <c r="DT390" s="77"/>
      <c r="DU390" s="77"/>
      <c r="DV390" s="77"/>
      <c r="DW390" s="77"/>
      <c r="DX390" s="77"/>
      <c r="DY390" s="77"/>
      <c r="DZ390" s="77"/>
      <c r="EA390" s="77"/>
      <c r="EB390" s="77"/>
      <c r="EC390" s="77"/>
      <c r="ED390" s="77"/>
      <c r="EE390" s="77"/>
      <c r="EF390" s="77"/>
      <c r="EG390" s="77"/>
      <c r="EH390" s="77"/>
      <c r="EI390" s="77"/>
      <c r="EJ390" s="77"/>
      <c r="EK390" s="77"/>
      <c r="EL390" s="77"/>
      <c r="EM390" s="77"/>
      <c r="EN390" s="77"/>
      <c r="EO390" s="77"/>
      <c r="EP390" s="77"/>
      <c r="EQ390" s="77"/>
      <c r="ER390" s="77"/>
      <c r="ES390" s="77"/>
      <c r="ET390" s="77"/>
      <c r="EU390" s="77"/>
      <c r="EV390" s="77"/>
      <c r="EW390" s="77"/>
      <c r="EX390" s="77"/>
      <c r="EY390" s="77"/>
      <c r="EZ390" s="77"/>
      <c r="FA390" s="77"/>
      <c r="FB390" s="77"/>
      <c r="FC390" s="77"/>
      <c r="FD390" s="77"/>
      <c r="FE390" s="77"/>
      <c r="FF390" s="77"/>
      <c r="FG390" s="77"/>
      <c r="FH390" s="77"/>
      <c r="FI390" s="77"/>
      <c r="FJ390" s="77"/>
      <c r="FK390" s="77"/>
    </row>
    <row r="391" spans="1:167" s="78" customFormat="1" x14ac:dyDescent="0.2">
      <c r="A391" s="97" t="s">
        <v>2163</v>
      </c>
      <c r="B391" s="97" t="s">
        <v>811</v>
      </c>
      <c r="C391" s="98" t="s">
        <v>1414</v>
      </c>
      <c r="D391" s="99" t="s">
        <v>17</v>
      </c>
      <c r="E391" s="99">
        <v>90</v>
      </c>
      <c r="F391" s="99">
        <v>0.3</v>
      </c>
      <c r="G391" s="100"/>
      <c r="H391" s="101"/>
      <c r="I391" s="123">
        <v>37.277999999999999</v>
      </c>
      <c r="J391" s="102">
        <f t="shared" si="18"/>
        <v>3355.02</v>
      </c>
      <c r="K391" s="101">
        <f>BDI!$G$17</f>
        <v>0.11260000000000001</v>
      </c>
      <c r="L391" s="101"/>
      <c r="M391" s="101"/>
      <c r="N391" s="104">
        <f t="shared" si="19"/>
        <v>41.48</v>
      </c>
      <c r="O391" s="103">
        <f t="shared" si="20"/>
        <v>1119.96</v>
      </c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  <c r="AY391" s="77"/>
      <c r="AZ391" s="77"/>
      <c r="BA391" s="77"/>
      <c r="BB391" s="77"/>
      <c r="BC391" s="77"/>
      <c r="BD391" s="77"/>
      <c r="BE391" s="77"/>
      <c r="BF391" s="77"/>
      <c r="BG391" s="77"/>
      <c r="BH391" s="77"/>
      <c r="BI391" s="77"/>
      <c r="BJ391" s="77"/>
      <c r="BK391" s="77"/>
      <c r="BL391" s="77"/>
      <c r="BM391" s="77"/>
      <c r="BN391" s="77"/>
      <c r="BO391" s="77"/>
      <c r="BP391" s="77"/>
      <c r="BQ391" s="77"/>
      <c r="BR391" s="77"/>
      <c r="BS391" s="77"/>
      <c r="BT391" s="77"/>
      <c r="BU391" s="77"/>
      <c r="BV391" s="77"/>
      <c r="BW391" s="77"/>
      <c r="BX391" s="77"/>
      <c r="BY391" s="77"/>
      <c r="BZ391" s="77"/>
      <c r="CA391" s="77"/>
      <c r="CB391" s="77"/>
      <c r="CC391" s="77"/>
      <c r="CD391" s="77"/>
      <c r="CE391" s="77"/>
      <c r="CF391" s="77"/>
      <c r="CG391" s="77"/>
      <c r="CH391" s="77"/>
      <c r="CI391" s="77"/>
      <c r="CJ391" s="77"/>
      <c r="CK391" s="77"/>
      <c r="CL391" s="77"/>
      <c r="CM391" s="77"/>
      <c r="CN391" s="77"/>
      <c r="CO391" s="77"/>
      <c r="CP391" s="77"/>
      <c r="CQ391" s="77"/>
      <c r="CR391" s="77"/>
      <c r="CS391" s="77"/>
      <c r="CT391" s="77"/>
      <c r="CU391" s="77"/>
      <c r="CV391" s="77"/>
      <c r="CW391" s="77"/>
      <c r="CX391" s="77"/>
      <c r="CY391" s="77"/>
      <c r="CZ391" s="77"/>
      <c r="DA391" s="77"/>
      <c r="DB391" s="77"/>
      <c r="DC391" s="77"/>
      <c r="DD391" s="77"/>
      <c r="DE391" s="77"/>
      <c r="DF391" s="77"/>
      <c r="DG391" s="77"/>
      <c r="DH391" s="77"/>
      <c r="DI391" s="77"/>
      <c r="DJ391" s="77"/>
      <c r="DK391" s="77"/>
      <c r="DL391" s="77"/>
      <c r="DM391" s="77"/>
      <c r="DN391" s="77"/>
      <c r="DO391" s="77"/>
      <c r="DP391" s="77"/>
      <c r="DQ391" s="77"/>
      <c r="DR391" s="77"/>
      <c r="DS391" s="77"/>
      <c r="DT391" s="77"/>
      <c r="DU391" s="77"/>
      <c r="DV391" s="77"/>
      <c r="DW391" s="77"/>
      <c r="DX391" s="77"/>
      <c r="DY391" s="77"/>
      <c r="DZ391" s="77"/>
      <c r="EA391" s="77"/>
      <c r="EB391" s="77"/>
      <c r="EC391" s="77"/>
      <c r="ED391" s="77"/>
      <c r="EE391" s="77"/>
      <c r="EF391" s="77"/>
      <c r="EG391" s="77"/>
      <c r="EH391" s="77"/>
      <c r="EI391" s="77"/>
      <c r="EJ391" s="77"/>
      <c r="EK391" s="77"/>
      <c r="EL391" s="77"/>
      <c r="EM391" s="77"/>
      <c r="EN391" s="77"/>
      <c r="EO391" s="77"/>
      <c r="EP391" s="77"/>
      <c r="EQ391" s="77"/>
      <c r="ER391" s="77"/>
      <c r="ES391" s="77"/>
      <c r="ET391" s="77"/>
      <c r="EU391" s="77"/>
      <c r="EV391" s="77"/>
      <c r="EW391" s="77"/>
      <c r="EX391" s="77"/>
      <c r="EY391" s="77"/>
      <c r="EZ391" s="77"/>
      <c r="FA391" s="77"/>
      <c r="FB391" s="77"/>
      <c r="FC391" s="77"/>
      <c r="FD391" s="77"/>
      <c r="FE391" s="77"/>
      <c r="FF391" s="77"/>
      <c r="FG391" s="77"/>
      <c r="FH391" s="77"/>
      <c r="FI391" s="77"/>
      <c r="FJ391" s="77"/>
      <c r="FK391" s="77"/>
    </row>
    <row r="392" spans="1:167" s="78" customFormat="1" x14ac:dyDescent="0.2">
      <c r="A392" s="97" t="s">
        <v>2164</v>
      </c>
      <c r="B392" s="97" t="s">
        <v>812</v>
      </c>
      <c r="C392" s="98" t="s">
        <v>1415</v>
      </c>
      <c r="D392" s="99" t="s">
        <v>17</v>
      </c>
      <c r="E392" s="99">
        <v>90</v>
      </c>
      <c r="F392" s="99">
        <v>0.3</v>
      </c>
      <c r="G392" s="100"/>
      <c r="H392" s="101"/>
      <c r="I392" s="123">
        <v>37.249499999999998</v>
      </c>
      <c r="J392" s="102">
        <f t="shared" si="18"/>
        <v>3352.46</v>
      </c>
      <c r="K392" s="101">
        <f>BDI!$G$17</f>
        <v>0.11260000000000001</v>
      </c>
      <c r="L392" s="101"/>
      <c r="M392" s="101"/>
      <c r="N392" s="104">
        <f t="shared" si="19"/>
        <v>41.44</v>
      </c>
      <c r="O392" s="103">
        <f t="shared" si="20"/>
        <v>1118.8800000000001</v>
      </c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  <c r="AY392" s="77"/>
      <c r="AZ392" s="77"/>
      <c r="BA392" s="77"/>
      <c r="BB392" s="77"/>
      <c r="BC392" s="77"/>
      <c r="BD392" s="77"/>
      <c r="BE392" s="77"/>
      <c r="BF392" s="77"/>
      <c r="BG392" s="77"/>
      <c r="BH392" s="77"/>
      <c r="BI392" s="77"/>
      <c r="BJ392" s="77"/>
      <c r="BK392" s="77"/>
      <c r="BL392" s="77"/>
      <c r="BM392" s="77"/>
      <c r="BN392" s="77"/>
      <c r="BO392" s="77"/>
      <c r="BP392" s="77"/>
      <c r="BQ392" s="77"/>
      <c r="BR392" s="77"/>
      <c r="BS392" s="77"/>
      <c r="BT392" s="77"/>
      <c r="BU392" s="77"/>
      <c r="BV392" s="77"/>
      <c r="BW392" s="77"/>
      <c r="BX392" s="77"/>
      <c r="BY392" s="77"/>
      <c r="BZ392" s="77"/>
      <c r="CA392" s="77"/>
      <c r="CB392" s="77"/>
      <c r="CC392" s="77"/>
      <c r="CD392" s="77"/>
      <c r="CE392" s="77"/>
      <c r="CF392" s="77"/>
      <c r="CG392" s="77"/>
      <c r="CH392" s="77"/>
      <c r="CI392" s="77"/>
      <c r="CJ392" s="77"/>
      <c r="CK392" s="77"/>
      <c r="CL392" s="77"/>
      <c r="CM392" s="77"/>
      <c r="CN392" s="77"/>
      <c r="CO392" s="77"/>
      <c r="CP392" s="77"/>
      <c r="CQ392" s="77"/>
      <c r="CR392" s="77"/>
      <c r="CS392" s="77"/>
      <c r="CT392" s="77"/>
      <c r="CU392" s="77"/>
      <c r="CV392" s="77"/>
      <c r="CW392" s="77"/>
      <c r="CX392" s="77"/>
      <c r="CY392" s="77"/>
      <c r="CZ392" s="77"/>
      <c r="DA392" s="77"/>
      <c r="DB392" s="77"/>
      <c r="DC392" s="77"/>
      <c r="DD392" s="77"/>
      <c r="DE392" s="77"/>
      <c r="DF392" s="77"/>
      <c r="DG392" s="77"/>
      <c r="DH392" s="77"/>
      <c r="DI392" s="77"/>
      <c r="DJ392" s="77"/>
      <c r="DK392" s="77"/>
      <c r="DL392" s="77"/>
      <c r="DM392" s="77"/>
      <c r="DN392" s="77"/>
      <c r="DO392" s="77"/>
      <c r="DP392" s="77"/>
      <c r="DQ392" s="77"/>
      <c r="DR392" s="77"/>
      <c r="DS392" s="77"/>
      <c r="DT392" s="77"/>
      <c r="DU392" s="77"/>
      <c r="DV392" s="77"/>
      <c r="DW392" s="77"/>
      <c r="DX392" s="77"/>
      <c r="DY392" s="77"/>
      <c r="DZ392" s="77"/>
      <c r="EA392" s="77"/>
      <c r="EB392" s="77"/>
      <c r="EC392" s="77"/>
      <c r="ED392" s="77"/>
      <c r="EE392" s="77"/>
      <c r="EF392" s="77"/>
      <c r="EG392" s="77"/>
      <c r="EH392" s="77"/>
      <c r="EI392" s="77"/>
      <c r="EJ392" s="77"/>
      <c r="EK392" s="77"/>
      <c r="EL392" s="77"/>
      <c r="EM392" s="77"/>
      <c r="EN392" s="77"/>
      <c r="EO392" s="77"/>
      <c r="EP392" s="77"/>
      <c r="EQ392" s="77"/>
      <c r="ER392" s="77"/>
      <c r="ES392" s="77"/>
      <c r="ET392" s="77"/>
      <c r="EU392" s="77"/>
      <c r="EV392" s="77"/>
      <c r="EW392" s="77"/>
      <c r="EX392" s="77"/>
      <c r="EY392" s="77"/>
      <c r="EZ392" s="77"/>
      <c r="FA392" s="77"/>
      <c r="FB392" s="77"/>
      <c r="FC392" s="77"/>
      <c r="FD392" s="77"/>
      <c r="FE392" s="77"/>
      <c r="FF392" s="77"/>
      <c r="FG392" s="77"/>
      <c r="FH392" s="77"/>
      <c r="FI392" s="77"/>
      <c r="FJ392" s="77"/>
      <c r="FK392" s="77"/>
    </row>
    <row r="393" spans="1:167" s="78" customFormat="1" x14ac:dyDescent="0.2">
      <c r="A393" s="97" t="s">
        <v>2165</v>
      </c>
      <c r="B393" s="97" t="s">
        <v>813</v>
      </c>
      <c r="C393" s="98" t="s">
        <v>1416</v>
      </c>
      <c r="D393" s="99" t="s">
        <v>17</v>
      </c>
      <c r="E393" s="99">
        <v>45</v>
      </c>
      <c r="F393" s="99">
        <v>0.3</v>
      </c>
      <c r="G393" s="100"/>
      <c r="H393" s="101"/>
      <c r="I393" s="123">
        <v>29.393000000000001</v>
      </c>
      <c r="J393" s="102">
        <f t="shared" si="18"/>
        <v>1322.69</v>
      </c>
      <c r="K393" s="101">
        <f>BDI!$G$17</f>
        <v>0.11260000000000001</v>
      </c>
      <c r="L393" s="101"/>
      <c r="M393" s="101"/>
      <c r="N393" s="104">
        <f t="shared" si="19"/>
        <v>32.700000000000003</v>
      </c>
      <c r="O393" s="103">
        <f t="shared" si="20"/>
        <v>441.45</v>
      </c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  <c r="AY393" s="77"/>
      <c r="AZ393" s="77"/>
      <c r="BA393" s="77"/>
      <c r="BB393" s="77"/>
      <c r="BC393" s="77"/>
      <c r="BD393" s="77"/>
      <c r="BE393" s="77"/>
      <c r="BF393" s="77"/>
      <c r="BG393" s="77"/>
      <c r="BH393" s="77"/>
      <c r="BI393" s="77"/>
      <c r="BJ393" s="77"/>
      <c r="BK393" s="77"/>
      <c r="BL393" s="77"/>
      <c r="BM393" s="77"/>
      <c r="BN393" s="77"/>
      <c r="BO393" s="77"/>
      <c r="BP393" s="77"/>
      <c r="BQ393" s="77"/>
      <c r="BR393" s="77"/>
      <c r="BS393" s="77"/>
      <c r="BT393" s="77"/>
      <c r="BU393" s="77"/>
      <c r="BV393" s="77"/>
      <c r="BW393" s="77"/>
      <c r="BX393" s="77"/>
      <c r="BY393" s="77"/>
      <c r="BZ393" s="77"/>
      <c r="CA393" s="77"/>
      <c r="CB393" s="77"/>
      <c r="CC393" s="77"/>
      <c r="CD393" s="77"/>
      <c r="CE393" s="77"/>
      <c r="CF393" s="77"/>
      <c r="CG393" s="77"/>
      <c r="CH393" s="77"/>
      <c r="CI393" s="77"/>
      <c r="CJ393" s="77"/>
      <c r="CK393" s="77"/>
      <c r="CL393" s="77"/>
      <c r="CM393" s="77"/>
      <c r="CN393" s="77"/>
      <c r="CO393" s="77"/>
      <c r="CP393" s="77"/>
      <c r="CQ393" s="77"/>
      <c r="CR393" s="77"/>
      <c r="CS393" s="77"/>
      <c r="CT393" s="77"/>
      <c r="CU393" s="77"/>
      <c r="CV393" s="77"/>
      <c r="CW393" s="77"/>
      <c r="CX393" s="77"/>
      <c r="CY393" s="77"/>
      <c r="CZ393" s="77"/>
      <c r="DA393" s="77"/>
      <c r="DB393" s="77"/>
      <c r="DC393" s="77"/>
      <c r="DD393" s="77"/>
      <c r="DE393" s="77"/>
      <c r="DF393" s="77"/>
      <c r="DG393" s="77"/>
      <c r="DH393" s="77"/>
      <c r="DI393" s="77"/>
      <c r="DJ393" s="77"/>
      <c r="DK393" s="77"/>
      <c r="DL393" s="77"/>
      <c r="DM393" s="77"/>
      <c r="DN393" s="77"/>
      <c r="DO393" s="77"/>
      <c r="DP393" s="77"/>
      <c r="DQ393" s="77"/>
      <c r="DR393" s="77"/>
      <c r="DS393" s="77"/>
      <c r="DT393" s="77"/>
      <c r="DU393" s="77"/>
      <c r="DV393" s="77"/>
      <c r="DW393" s="77"/>
      <c r="DX393" s="77"/>
      <c r="DY393" s="77"/>
      <c r="DZ393" s="77"/>
      <c r="EA393" s="77"/>
      <c r="EB393" s="77"/>
      <c r="EC393" s="77"/>
      <c r="ED393" s="77"/>
      <c r="EE393" s="77"/>
      <c r="EF393" s="77"/>
      <c r="EG393" s="77"/>
      <c r="EH393" s="77"/>
      <c r="EI393" s="77"/>
      <c r="EJ393" s="77"/>
      <c r="EK393" s="77"/>
      <c r="EL393" s="77"/>
      <c r="EM393" s="77"/>
      <c r="EN393" s="77"/>
      <c r="EO393" s="77"/>
      <c r="EP393" s="77"/>
      <c r="EQ393" s="77"/>
      <c r="ER393" s="77"/>
      <c r="ES393" s="77"/>
      <c r="ET393" s="77"/>
      <c r="EU393" s="77"/>
      <c r="EV393" s="77"/>
      <c r="EW393" s="77"/>
      <c r="EX393" s="77"/>
      <c r="EY393" s="77"/>
      <c r="EZ393" s="77"/>
      <c r="FA393" s="77"/>
      <c r="FB393" s="77"/>
      <c r="FC393" s="77"/>
      <c r="FD393" s="77"/>
      <c r="FE393" s="77"/>
      <c r="FF393" s="77"/>
      <c r="FG393" s="77"/>
      <c r="FH393" s="77"/>
      <c r="FI393" s="77"/>
      <c r="FJ393" s="77"/>
      <c r="FK393" s="77"/>
    </row>
    <row r="394" spans="1:167" s="78" customFormat="1" x14ac:dyDescent="0.2">
      <c r="A394" s="97" t="s">
        <v>2166</v>
      </c>
      <c r="B394" s="97" t="s">
        <v>814</v>
      </c>
      <c r="C394" s="98" t="s">
        <v>1417</v>
      </c>
      <c r="D394" s="99" t="s">
        <v>17</v>
      </c>
      <c r="E394" s="99">
        <v>45</v>
      </c>
      <c r="F394" s="99">
        <v>0.3</v>
      </c>
      <c r="G394" s="100"/>
      <c r="H394" s="101"/>
      <c r="I394" s="123">
        <v>70.356999999999999</v>
      </c>
      <c r="J394" s="102">
        <f t="shared" si="18"/>
        <v>3166.07</v>
      </c>
      <c r="K394" s="101">
        <f>BDI!$G$17</f>
        <v>0.11260000000000001</v>
      </c>
      <c r="L394" s="101"/>
      <c r="M394" s="101"/>
      <c r="N394" s="104">
        <f t="shared" si="19"/>
        <v>78.28</v>
      </c>
      <c r="O394" s="103">
        <f t="shared" si="20"/>
        <v>1056.78</v>
      </c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  <c r="AY394" s="77"/>
      <c r="AZ394" s="77"/>
      <c r="BA394" s="77"/>
      <c r="BB394" s="77"/>
      <c r="BC394" s="77"/>
      <c r="BD394" s="77"/>
      <c r="BE394" s="77"/>
      <c r="BF394" s="77"/>
      <c r="BG394" s="77"/>
      <c r="BH394" s="77"/>
      <c r="BI394" s="77"/>
      <c r="BJ394" s="77"/>
      <c r="BK394" s="77"/>
      <c r="BL394" s="77"/>
      <c r="BM394" s="77"/>
      <c r="BN394" s="77"/>
      <c r="BO394" s="77"/>
      <c r="BP394" s="77"/>
      <c r="BQ394" s="77"/>
      <c r="BR394" s="77"/>
      <c r="BS394" s="77"/>
      <c r="BT394" s="77"/>
      <c r="BU394" s="77"/>
      <c r="BV394" s="77"/>
      <c r="BW394" s="77"/>
      <c r="BX394" s="77"/>
      <c r="BY394" s="77"/>
      <c r="BZ394" s="77"/>
      <c r="CA394" s="77"/>
      <c r="CB394" s="77"/>
      <c r="CC394" s="77"/>
      <c r="CD394" s="77"/>
      <c r="CE394" s="77"/>
      <c r="CF394" s="77"/>
      <c r="CG394" s="77"/>
      <c r="CH394" s="77"/>
      <c r="CI394" s="77"/>
      <c r="CJ394" s="77"/>
      <c r="CK394" s="77"/>
      <c r="CL394" s="77"/>
      <c r="CM394" s="77"/>
      <c r="CN394" s="77"/>
      <c r="CO394" s="77"/>
      <c r="CP394" s="77"/>
      <c r="CQ394" s="77"/>
      <c r="CR394" s="77"/>
      <c r="CS394" s="77"/>
      <c r="CT394" s="77"/>
      <c r="CU394" s="77"/>
      <c r="CV394" s="77"/>
      <c r="CW394" s="77"/>
      <c r="CX394" s="77"/>
      <c r="CY394" s="77"/>
      <c r="CZ394" s="77"/>
      <c r="DA394" s="77"/>
      <c r="DB394" s="77"/>
      <c r="DC394" s="77"/>
      <c r="DD394" s="77"/>
      <c r="DE394" s="77"/>
      <c r="DF394" s="77"/>
      <c r="DG394" s="77"/>
      <c r="DH394" s="77"/>
      <c r="DI394" s="77"/>
      <c r="DJ394" s="77"/>
      <c r="DK394" s="77"/>
      <c r="DL394" s="77"/>
      <c r="DM394" s="77"/>
      <c r="DN394" s="77"/>
      <c r="DO394" s="77"/>
      <c r="DP394" s="77"/>
      <c r="DQ394" s="77"/>
      <c r="DR394" s="77"/>
      <c r="DS394" s="77"/>
      <c r="DT394" s="77"/>
      <c r="DU394" s="77"/>
      <c r="DV394" s="77"/>
      <c r="DW394" s="77"/>
      <c r="DX394" s="77"/>
      <c r="DY394" s="77"/>
      <c r="DZ394" s="77"/>
      <c r="EA394" s="77"/>
      <c r="EB394" s="77"/>
      <c r="EC394" s="77"/>
      <c r="ED394" s="77"/>
      <c r="EE394" s="77"/>
      <c r="EF394" s="77"/>
      <c r="EG394" s="77"/>
      <c r="EH394" s="77"/>
      <c r="EI394" s="77"/>
      <c r="EJ394" s="77"/>
      <c r="EK394" s="77"/>
      <c r="EL394" s="77"/>
      <c r="EM394" s="77"/>
      <c r="EN394" s="77"/>
      <c r="EO394" s="77"/>
      <c r="EP394" s="77"/>
      <c r="EQ394" s="77"/>
      <c r="ER394" s="77"/>
      <c r="ES394" s="77"/>
      <c r="ET394" s="77"/>
      <c r="EU394" s="77"/>
      <c r="EV394" s="77"/>
      <c r="EW394" s="77"/>
      <c r="EX394" s="77"/>
      <c r="EY394" s="77"/>
      <c r="EZ394" s="77"/>
      <c r="FA394" s="77"/>
      <c r="FB394" s="77"/>
      <c r="FC394" s="77"/>
      <c r="FD394" s="77"/>
      <c r="FE394" s="77"/>
      <c r="FF394" s="77"/>
      <c r="FG394" s="77"/>
      <c r="FH394" s="77"/>
      <c r="FI394" s="77"/>
      <c r="FJ394" s="77"/>
      <c r="FK394" s="77"/>
    </row>
    <row r="395" spans="1:167" s="78" customFormat="1" x14ac:dyDescent="0.2">
      <c r="A395" s="97" t="s">
        <v>2167</v>
      </c>
      <c r="B395" s="97" t="s">
        <v>815</v>
      </c>
      <c r="C395" s="98" t="s">
        <v>1418</v>
      </c>
      <c r="D395" s="99" t="s">
        <v>17</v>
      </c>
      <c r="E395" s="99">
        <v>45</v>
      </c>
      <c r="F395" s="99">
        <v>0.3</v>
      </c>
      <c r="G395" s="100"/>
      <c r="H395" s="101"/>
      <c r="I395" s="123">
        <v>22.106499999999997</v>
      </c>
      <c r="J395" s="102">
        <f t="shared" si="18"/>
        <v>994.79</v>
      </c>
      <c r="K395" s="101">
        <f>BDI!$G$17</f>
        <v>0.11260000000000001</v>
      </c>
      <c r="L395" s="101"/>
      <c r="M395" s="101"/>
      <c r="N395" s="104">
        <f t="shared" si="19"/>
        <v>24.6</v>
      </c>
      <c r="O395" s="103">
        <f t="shared" si="20"/>
        <v>332.1</v>
      </c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  <c r="AY395" s="77"/>
      <c r="AZ395" s="77"/>
      <c r="BA395" s="77"/>
      <c r="BB395" s="77"/>
      <c r="BC395" s="77"/>
      <c r="BD395" s="77"/>
      <c r="BE395" s="77"/>
      <c r="BF395" s="77"/>
      <c r="BG395" s="77"/>
      <c r="BH395" s="77"/>
      <c r="BI395" s="77"/>
      <c r="BJ395" s="77"/>
      <c r="BK395" s="77"/>
      <c r="BL395" s="77"/>
      <c r="BM395" s="77"/>
      <c r="BN395" s="77"/>
      <c r="BO395" s="77"/>
      <c r="BP395" s="77"/>
      <c r="BQ395" s="77"/>
      <c r="BR395" s="77"/>
      <c r="BS395" s="77"/>
      <c r="BT395" s="77"/>
      <c r="BU395" s="77"/>
      <c r="BV395" s="77"/>
      <c r="BW395" s="77"/>
      <c r="BX395" s="77"/>
      <c r="BY395" s="77"/>
      <c r="BZ395" s="77"/>
      <c r="CA395" s="77"/>
      <c r="CB395" s="77"/>
      <c r="CC395" s="77"/>
      <c r="CD395" s="77"/>
      <c r="CE395" s="77"/>
      <c r="CF395" s="77"/>
      <c r="CG395" s="77"/>
      <c r="CH395" s="77"/>
      <c r="CI395" s="77"/>
      <c r="CJ395" s="77"/>
      <c r="CK395" s="77"/>
      <c r="CL395" s="77"/>
      <c r="CM395" s="77"/>
      <c r="CN395" s="77"/>
      <c r="CO395" s="77"/>
      <c r="CP395" s="77"/>
      <c r="CQ395" s="77"/>
      <c r="CR395" s="77"/>
      <c r="CS395" s="77"/>
      <c r="CT395" s="77"/>
      <c r="CU395" s="77"/>
      <c r="CV395" s="77"/>
      <c r="CW395" s="77"/>
      <c r="CX395" s="77"/>
      <c r="CY395" s="77"/>
      <c r="CZ395" s="77"/>
      <c r="DA395" s="77"/>
      <c r="DB395" s="77"/>
      <c r="DC395" s="77"/>
      <c r="DD395" s="77"/>
      <c r="DE395" s="77"/>
      <c r="DF395" s="77"/>
      <c r="DG395" s="77"/>
      <c r="DH395" s="77"/>
      <c r="DI395" s="77"/>
      <c r="DJ395" s="77"/>
      <c r="DK395" s="77"/>
      <c r="DL395" s="77"/>
      <c r="DM395" s="77"/>
      <c r="DN395" s="77"/>
      <c r="DO395" s="77"/>
      <c r="DP395" s="77"/>
      <c r="DQ395" s="77"/>
      <c r="DR395" s="77"/>
      <c r="DS395" s="77"/>
      <c r="DT395" s="77"/>
      <c r="DU395" s="77"/>
      <c r="DV395" s="77"/>
      <c r="DW395" s="77"/>
      <c r="DX395" s="77"/>
      <c r="DY395" s="77"/>
      <c r="DZ395" s="77"/>
      <c r="EA395" s="77"/>
      <c r="EB395" s="77"/>
      <c r="EC395" s="77"/>
      <c r="ED395" s="77"/>
      <c r="EE395" s="77"/>
      <c r="EF395" s="77"/>
      <c r="EG395" s="77"/>
      <c r="EH395" s="77"/>
      <c r="EI395" s="77"/>
      <c r="EJ395" s="77"/>
      <c r="EK395" s="77"/>
      <c r="EL395" s="77"/>
      <c r="EM395" s="77"/>
      <c r="EN395" s="77"/>
      <c r="EO395" s="77"/>
      <c r="EP395" s="77"/>
      <c r="EQ395" s="77"/>
      <c r="ER395" s="77"/>
      <c r="ES395" s="77"/>
      <c r="ET395" s="77"/>
      <c r="EU395" s="77"/>
      <c r="EV395" s="77"/>
      <c r="EW395" s="77"/>
      <c r="EX395" s="77"/>
      <c r="EY395" s="77"/>
      <c r="EZ395" s="77"/>
      <c r="FA395" s="77"/>
      <c r="FB395" s="77"/>
      <c r="FC395" s="77"/>
      <c r="FD395" s="77"/>
      <c r="FE395" s="77"/>
      <c r="FF395" s="77"/>
      <c r="FG395" s="77"/>
      <c r="FH395" s="77"/>
      <c r="FI395" s="77"/>
      <c r="FJ395" s="77"/>
      <c r="FK395" s="77"/>
    </row>
    <row r="396" spans="1:167" s="78" customFormat="1" x14ac:dyDescent="0.2">
      <c r="A396" s="97" t="s">
        <v>2168</v>
      </c>
      <c r="B396" s="97" t="s">
        <v>816</v>
      </c>
      <c r="C396" s="98" t="s">
        <v>1419</v>
      </c>
      <c r="D396" s="99" t="s">
        <v>8</v>
      </c>
      <c r="E396" s="99">
        <v>90</v>
      </c>
      <c r="F396" s="99">
        <v>0.3</v>
      </c>
      <c r="G396" s="100"/>
      <c r="H396" s="101"/>
      <c r="I396" s="123">
        <v>167.74149999999997</v>
      </c>
      <c r="J396" s="102">
        <f t="shared" si="18"/>
        <v>15096.74</v>
      </c>
      <c r="K396" s="101">
        <f>BDI!$G$17</f>
        <v>0.11260000000000001</v>
      </c>
      <c r="L396" s="101"/>
      <c r="M396" s="101"/>
      <c r="N396" s="104">
        <f t="shared" si="19"/>
        <v>186.63</v>
      </c>
      <c r="O396" s="103">
        <f t="shared" si="20"/>
        <v>5039.01</v>
      </c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7"/>
      <c r="BA396" s="77"/>
      <c r="BB396" s="77"/>
      <c r="BC396" s="77"/>
      <c r="BD396" s="77"/>
      <c r="BE396" s="77"/>
      <c r="BF396" s="77"/>
      <c r="BG396" s="77"/>
      <c r="BH396" s="77"/>
      <c r="BI396" s="77"/>
      <c r="BJ396" s="77"/>
      <c r="BK396" s="77"/>
      <c r="BL396" s="77"/>
      <c r="BM396" s="77"/>
      <c r="BN396" s="77"/>
      <c r="BO396" s="77"/>
      <c r="BP396" s="77"/>
      <c r="BQ396" s="77"/>
      <c r="BR396" s="77"/>
      <c r="BS396" s="77"/>
      <c r="BT396" s="77"/>
      <c r="BU396" s="77"/>
      <c r="BV396" s="77"/>
      <c r="BW396" s="77"/>
      <c r="BX396" s="77"/>
      <c r="BY396" s="77"/>
      <c r="BZ396" s="77"/>
      <c r="CA396" s="77"/>
      <c r="CB396" s="77"/>
      <c r="CC396" s="77"/>
      <c r="CD396" s="77"/>
      <c r="CE396" s="77"/>
      <c r="CF396" s="77"/>
      <c r="CG396" s="77"/>
      <c r="CH396" s="77"/>
      <c r="CI396" s="77"/>
      <c r="CJ396" s="77"/>
      <c r="CK396" s="77"/>
      <c r="CL396" s="77"/>
      <c r="CM396" s="77"/>
      <c r="CN396" s="77"/>
      <c r="CO396" s="77"/>
      <c r="CP396" s="77"/>
      <c r="CQ396" s="77"/>
      <c r="CR396" s="77"/>
      <c r="CS396" s="77"/>
      <c r="CT396" s="77"/>
      <c r="CU396" s="77"/>
      <c r="CV396" s="77"/>
      <c r="CW396" s="77"/>
      <c r="CX396" s="77"/>
      <c r="CY396" s="77"/>
      <c r="CZ396" s="77"/>
      <c r="DA396" s="77"/>
      <c r="DB396" s="77"/>
      <c r="DC396" s="77"/>
      <c r="DD396" s="77"/>
      <c r="DE396" s="77"/>
      <c r="DF396" s="77"/>
      <c r="DG396" s="77"/>
      <c r="DH396" s="77"/>
      <c r="DI396" s="77"/>
      <c r="DJ396" s="77"/>
      <c r="DK396" s="77"/>
      <c r="DL396" s="77"/>
      <c r="DM396" s="77"/>
      <c r="DN396" s="77"/>
      <c r="DO396" s="77"/>
      <c r="DP396" s="77"/>
      <c r="DQ396" s="77"/>
      <c r="DR396" s="77"/>
      <c r="DS396" s="77"/>
      <c r="DT396" s="77"/>
      <c r="DU396" s="77"/>
      <c r="DV396" s="77"/>
      <c r="DW396" s="77"/>
      <c r="DX396" s="77"/>
      <c r="DY396" s="77"/>
      <c r="DZ396" s="77"/>
      <c r="EA396" s="77"/>
      <c r="EB396" s="77"/>
      <c r="EC396" s="77"/>
      <c r="ED396" s="77"/>
      <c r="EE396" s="77"/>
      <c r="EF396" s="77"/>
      <c r="EG396" s="77"/>
      <c r="EH396" s="77"/>
      <c r="EI396" s="77"/>
      <c r="EJ396" s="77"/>
      <c r="EK396" s="77"/>
      <c r="EL396" s="77"/>
      <c r="EM396" s="77"/>
      <c r="EN396" s="77"/>
      <c r="EO396" s="77"/>
      <c r="EP396" s="77"/>
      <c r="EQ396" s="77"/>
      <c r="ER396" s="77"/>
      <c r="ES396" s="77"/>
      <c r="ET396" s="77"/>
      <c r="EU396" s="77"/>
      <c r="EV396" s="77"/>
      <c r="EW396" s="77"/>
      <c r="EX396" s="77"/>
      <c r="EY396" s="77"/>
      <c r="EZ396" s="77"/>
      <c r="FA396" s="77"/>
      <c r="FB396" s="77"/>
      <c r="FC396" s="77"/>
      <c r="FD396" s="77"/>
      <c r="FE396" s="77"/>
      <c r="FF396" s="77"/>
      <c r="FG396" s="77"/>
      <c r="FH396" s="77"/>
      <c r="FI396" s="77"/>
      <c r="FJ396" s="77"/>
      <c r="FK396" s="77"/>
    </row>
    <row r="397" spans="1:167" s="78" customFormat="1" x14ac:dyDescent="0.2">
      <c r="A397" s="97" t="s">
        <v>2169</v>
      </c>
      <c r="B397" s="97" t="s">
        <v>817</v>
      </c>
      <c r="C397" s="98" t="s">
        <v>1420</v>
      </c>
      <c r="D397" s="99" t="s">
        <v>17</v>
      </c>
      <c r="E397" s="99">
        <v>180</v>
      </c>
      <c r="F397" s="99">
        <v>0.3</v>
      </c>
      <c r="G397" s="100"/>
      <c r="H397" s="101"/>
      <c r="I397" s="123">
        <v>125.58999999999999</v>
      </c>
      <c r="J397" s="102">
        <f t="shared" si="18"/>
        <v>22606.2</v>
      </c>
      <c r="K397" s="101">
        <f>BDI!$G$17</f>
        <v>0.11260000000000001</v>
      </c>
      <c r="L397" s="101"/>
      <c r="M397" s="101"/>
      <c r="N397" s="104">
        <f t="shared" si="19"/>
        <v>139.72999999999999</v>
      </c>
      <c r="O397" s="103">
        <f t="shared" si="20"/>
        <v>7545.42</v>
      </c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  <c r="AY397" s="77"/>
      <c r="AZ397" s="77"/>
      <c r="BA397" s="77"/>
      <c r="BB397" s="77"/>
      <c r="BC397" s="77"/>
      <c r="BD397" s="77"/>
      <c r="BE397" s="77"/>
      <c r="BF397" s="77"/>
      <c r="BG397" s="77"/>
      <c r="BH397" s="77"/>
      <c r="BI397" s="77"/>
      <c r="BJ397" s="77"/>
      <c r="BK397" s="77"/>
      <c r="BL397" s="77"/>
      <c r="BM397" s="77"/>
      <c r="BN397" s="77"/>
      <c r="BO397" s="77"/>
      <c r="BP397" s="77"/>
      <c r="BQ397" s="77"/>
      <c r="BR397" s="77"/>
      <c r="BS397" s="77"/>
      <c r="BT397" s="77"/>
      <c r="BU397" s="77"/>
      <c r="BV397" s="77"/>
      <c r="BW397" s="77"/>
      <c r="BX397" s="77"/>
      <c r="BY397" s="77"/>
      <c r="BZ397" s="77"/>
      <c r="CA397" s="77"/>
      <c r="CB397" s="77"/>
      <c r="CC397" s="77"/>
      <c r="CD397" s="77"/>
      <c r="CE397" s="77"/>
      <c r="CF397" s="77"/>
      <c r="CG397" s="77"/>
      <c r="CH397" s="77"/>
      <c r="CI397" s="77"/>
      <c r="CJ397" s="77"/>
      <c r="CK397" s="77"/>
      <c r="CL397" s="77"/>
      <c r="CM397" s="77"/>
      <c r="CN397" s="77"/>
      <c r="CO397" s="77"/>
      <c r="CP397" s="77"/>
      <c r="CQ397" s="77"/>
      <c r="CR397" s="77"/>
      <c r="CS397" s="77"/>
      <c r="CT397" s="77"/>
      <c r="CU397" s="77"/>
      <c r="CV397" s="77"/>
      <c r="CW397" s="77"/>
      <c r="CX397" s="77"/>
      <c r="CY397" s="77"/>
      <c r="CZ397" s="77"/>
      <c r="DA397" s="77"/>
      <c r="DB397" s="77"/>
      <c r="DC397" s="77"/>
      <c r="DD397" s="77"/>
      <c r="DE397" s="77"/>
      <c r="DF397" s="77"/>
      <c r="DG397" s="77"/>
      <c r="DH397" s="77"/>
      <c r="DI397" s="77"/>
      <c r="DJ397" s="77"/>
      <c r="DK397" s="77"/>
      <c r="DL397" s="77"/>
      <c r="DM397" s="77"/>
      <c r="DN397" s="77"/>
      <c r="DO397" s="77"/>
      <c r="DP397" s="77"/>
      <c r="DQ397" s="77"/>
      <c r="DR397" s="77"/>
      <c r="DS397" s="77"/>
      <c r="DT397" s="77"/>
      <c r="DU397" s="77"/>
      <c r="DV397" s="77"/>
      <c r="DW397" s="77"/>
      <c r="DX397" s="77"/>
      <c r="DY397" s="77"/>
      <c r="DZ397" s="77"/>
      <c r="EA397" s="77"/>
      <c r="EB397" s="77"/>
      <c r="EC397" s="77"/>
      <c r="ED397" s="77"/>
      <c r="EE397" s="77"/>
      <c r="EF397" s="77"/>
      <c r="EG397" s="77"/>
      <c r="EH397" s="77"/>
      <c r="EI397" s="77"/>
      <c r="EJ397" s="77"/>
      <c r="EK397" s="77"/>
      <c r="EL397" s="77"/>
      <c r="EM397" s="77"/>
      <c r="EN397" s="77"/>
      <c r="EO397" s="77"/>
      <c r="EP397" s="77"/>
      <c r="EQ397" s="77"/>
      <c r="ER397" s="77"/>
      <c r="ES397" s="77"/>
      <c r="ET397" s="77"/>
      <c r="EU397" s="77"/>
      <c r="EV397" s="77"/>
      <c r="EW397" s="77"/>
      <c r="EX397" s="77"/>
      <c r="EY397" s="77"/>
      <c r="EZ397" s="77"/>
      <c r="FA397" s="77"/>
      <c r="FB397" s="77"/>
      <c r="FC397" s="77"/>
      <c r="FD397" s="77"/>
      <c r="FE397" s="77"/>
      <c r="FF397" s="77"/>
      <c r="FG397" s="77"/>
      <c r="FH397" s="77"/>
      <c r="FI397" s="77"/>
      <c r="FJ397" s="77"/>
      <c r="FK397" s="77"/>
    </row>
    <row r="398" spans="1:167" s="78" customFormat="1" x14ac:dyDescent="0.2">
      <c r="A398" s="97" t="s">
        <v>2170</v>
      </c>
      <c r="B398" s="97" t="s">
        <v>818</v>
      </c>
      <c r="C398" s="98" t="s">
        <v>1421</v>
      </c>
      <c r="D398" s="99" t="s">
        <v>17</v>
      </c>
      <c r="E398" s="99">
        <v>90</v>
      </c>
      <c r="F398" s="99">
        <v>0.3</v>
      </c>
      <c r="G398" s="100"/>
      <c r="H398" s="101"/>
      <c r="I398" s="123">
        <v>178.714</v>
      </c>
      <c r="J398" s="102">
        <f t="shared" si="18"/>
        <v>16084.26</v>
      </c>
      <c r="K398" s="101">
        <f>BDI!$G$17</f>
        <v>0.11260000000000001</v>
      </c>
      <c r="L398" s="101"/>
      <c r="M398" s="101"/>
      <c r="N398" s="104">
        <f t="shared" si="19"/>
        <v>198.84</v>
      </c>
      <c r="O398" s="103">
        <f t="shared" si="20"/>
        <v>5368.68</v>
      </c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7"/>
      <c r="BA398" s="77"/>
      <c r="BB398" s="77"/>
      <c r="BC398" s="77"/>
      <c r="BD398" s="77"/>
      <c r="BE398" s="77"/>
      <c r="BF398" s="77"/>
      <c r="BG398" s="77"/>
      <c r="BH398" s="77"/>
      <c r="BI398" s="77"/>
      <c r="BJ398" s="77"/>
      <c r="BK398" s="77"/>
      <c r="BL398" s="77"/>
      <c r="BM398" s="77"/>
      <c r="BN398" s="77"/>
      <c r="BO398" s="77"/>
      <c r="BP398" s="77"/>
      <c r="BQ398" s="77"/>
      <c r="BR398" s="77"/>
      <c r="BS398" s="77"/>
      <c r="BT398" s="77"/>
      <c r="BU398" s="77"/>
      <c r="BV398" s="77"/>
      <c r="BW398" s="77"/>
      <c r="BX398" s="77"/>
      <c r="BY398" s="77"/>
      <c r="BZ398" s="77"/>
      <c r="CA398" s="77"/>
      <c r="CB398" s="77"/>
      <c r="CC398" s="77"/>
      <c r="CD398" s="77"/>
      <c r="CE398" s="77"/>
      <c r="CF398" s="77"/>
      <c r="CG398" s="77"/>
      <c r="CH398" s="77"/>
      <c r="CI398" s="77"/>
      <c r="CJ398" s="77"/>
      <c r="CK398" s="77"/>
      <c r="CL398" s="77"/>
      <c r="CM398" s="77"/>
      <c r="CN398" s="77"/>
      <c r="CO398" s="77"/>
      <c r="CP398" s="77"/>
      <c r="CQ398" s="77"/>
      <c r="CR398" s="77"/>
      <c r="CS398" s="77"/>
      <c r="CT398" s="77"/>
      <c r="CU398" s="77"/>
      <c r="CV398" s="77"/>
      <c r="CW398" s="77"/>
      <c r="CX398" s="77"/>
      <c r="CY398" s="77"/>
      <c r="CZ398" s="77"/>
      <c r="DA398" s="77"/>
      <c r="DB398" s="77"/>
      <c r="DC398" s="77"/>
      <c r="DD398" s="77"/>
      <c r="DE398" s="77"/>
      <c r="DF398" s="77"/>
      <c r="DG398" s="77"/>
      <c r="DH398" s="77"/>
      <c r="DI398" s="77"/>
      <c r="DJ398" s="77"/>
      <c r="DK398" s="77"/>
      <c r="DL398" s="77"/>
      <c r="DM398" s="77"/>
      <c r="DN398" s="77"/>
      <c r="DO398" s="77"/>
      <c r="DP398" s="77"/>
      <c r="DQ398" s="77"/>
      <c r="DR398" s="77"/>
      <c r="DS398" s="77"/>
      <c r="DT398" s="77"/>
      <c r="DU398" s="77"/>
      <c r="DV398" s="77"/>
      <c r="DW398" s="77"/>
      <c r="DX398" s="77"/>
      <c r="DY398" s="77"/>
      <c r="DZ398" s="77"/>
      <c r="EA398" s="77"/>
      <c r="EB398" s="77"/>
      <c r="EC398" s="77"/>
      <c r="ED398" s="77"/>
      <c r="EE398" s="77"/>
      <c r="EF398" s="77"/>
      <c r="EG398" s="77"/>
      <c r="EH398" s="77"/>
      <c r="EI398" s="77"/>
      <c r="EJ398" s="77"/>
      <c r="EK398" s="77"/>
      <c r="EL398" s="77"/>
      <c r="EM398" s="77"/>
      <c r="EN398" s="77"/>
      <c r="EO398" s="77"/>
      <c r="EP398" s="77"/>
      <c r="EQ398" s="77"/>
      <c r="ER398" s="77"/>
      <c r="ES398" s="77"/>
      <c r="ET398" s="77"/>
      <c r="EU398" s="77"/>
      <c r="EV398" s="77"/>
      <c r="EW398" s="77"/>
      <c r="EX398" s="77"/>
      <c r="EY398" s="77"/>
      <c r="EZ398" s="77"/>
      <c r="FA398" s="77"/>
      <c r="FB398" s="77"/>
      <c r="FC398" s="77"/>
      <c r="FD398" s="77"/>
      <c r="FE398" s="77"/>
      <c r="FF398" s="77"/>
      <c r="FG398" s="77"/>
      <c r="FH398" s="77"/>
      <c r="FI398" s="77"/>
      <c r="FJ398" s="77"/>
      <c r="FK398" s="77"/>
    </row>
    <row r="399" spans="1:167" s="78" customFormat="1" x14ac:dyDescent="0.2">
      <c r="A399" s="97" t="s">
        <v>2171</v>
      </c>
      <c r="B399" s="97" t="s">
        <v>819</v>
      </c>
      <c r="C399" s="98" t="s">
        <v>1422</v>
      </c>
      <c r="D399" s="99" t="s">
        <v>17</v>
      </c>
      <c r="E399" s="99">
        <v>90</v>
      </c>
      <c r="F399" s="99">
        <v>0.3</v>
      </c>
      <c r="G399" s="100"/>
      <c r="H399" s="101"/>
      <c r="I399" s="123">
        <v>57.057000000000002</v>
      </c>
      <c r="J399" s="102">
        <f t="shared" si="18"/>
        <v>5135.13</v>
      </c>
      <c r="K399" s="101">
        <f>BDI!$G$17</f>
        <v>0.11260000000000001</v>
      </c>
      <c r="L399" s="101"/>
      <c r="M399" s="101"/>
      <c r="N399" s="104">
        <f t="shared" si="19"/>
        <v>63.48</v>
      </c>
      <c r="O399" s="103">
        <f t="shared" si="20"/>
        <v>1713.96</v>
      </c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7"/>
      <c r="BA399" s="77"/>
      <c r="BB399" s="77"/>
      <c r="BC399" s="77"/>
      <c r="BD399" s="77"/>
      <c r="BE399" s="77"/>
      <c r="BF399" s="77"/>
      <c r="BG399" s="77"/>
      <c r="BH399" s="77"/>
      <c r="BI399" s="77"/>
      <c r="BJ399" s="77"/>
      <c r="BK399" s="77"/>
      <c r="BL399" s="77"/>
      <c r="BM399" s="77"/>
      <c r="BN399" s="77"/>
      <c r="BO399" s="77"/>
      <c r="BP399" s="77"/>
      <c r="BQ399" s="77"/>
      <c r="BR399" s="77"/>
      <c r="BS399" s="77"/>
      <c r="BT399" s="77"/>
      <c r="BU399" s="77"/>
      <c r="BV399" s="77"/>
      <c r="BW399" s="77"/>
      <c r="BX399" s="77"/>
      <c r="BY399" s="77"/>
      <c r="BZ399" s="77"/>
      <c r="CA399" s="77"/>
      <c r="CB399" s="77"/>
      <c r="CC399" s="77"/>
      <c r="CD399" s="77"/>
      <c r="CE399" s="77"/>
      <c r="CF399" s="77"/>
      <c r="CG399" s="77"/>
      <c r="CH399" s="77"/>
      <c r="CI399" s="77"/>
      <c r="CJ399" s="77"/>
      <c r="CK399" s="77"/>
      <c r="CL399" s="77"/>
      <c r="CM399" s="77"/>
      <c r="CN399" s="77"/>
      <c r="CO399" s="77"/>
      <c r="CP399" s="77"/>
      <c r="CQ399" s="77"/>
      <c r="CR399" s="77"/>
      <c r="CS399" s="77"/>
      <c r="CT399" s="77"/>
      <c r="CU399" s="77"/>
      <c r="CV399" s="77"/>
      <c r="CW399" s="77"/>
      <c r="CX399" s="77"/>
      <c r="CY399" s="77"/>
      <c r="CZ399" s="77"/>
      <c r="DA399" s="77"/>
      <c r="DB399" s="77"/>
      <c r="DC399" s="77"/>
      <c r="DD399" s="77"/>
      <c r="DE399" s="77"/>
      <c r="DF399" s="77"/>
      <c r="DG399" s="77"/>
      <c r="DH399" s="77"/>
      <c r="DI399" s="77"/>
      <c r="DJ399" s="77"/>
      <c r="DK399" s="77"/>
      <c r="DL399" s="77"/>
      <c r="DM399" s="77"/>
      <c r="DN399" s="77"/>
      <c r="DO399" s="77"/>
      <c r="DP399" s="77"/>
      <c r="DQ399" s="77"/>
      <c r="DR399" s="77"/>
      <c r="DS399" s="77"/>
      <c r="DT399" s="77"/>
      <c r="DU399" s="77"/>
      <c r="DV399" s="77"/>
      <c r="DW399" s="77"/>
      <c r="DX399" s="77"/>
      <c r="DY399" s="77"/>
      <c r="DZ399" s="77"/>
      <c r="EA399" s="77"/>
      <c r="EB399" s="77"/>
      <c r="EC399" s="77"/>
      <c r="ED399" s="77"/>
      <c r="EE399" s="77"/>
      <c r="EF399" s="77"/>
      <c r="EG399" s="77"/>
      <c r="EH399" s="77"/>
      <c r="EI399" s="77"/>
      <c r="EJ399" s="77"/>
      <c r="EK399" s="77"/>
      <c r="EL399" s="77"/>
      <c r="EM399" s="77"/>
      <c r="EN399" s="77"/>
      <c r="EO399" s="77"/>
      <c r="EP399" s="77"/>
      <c r="EQ399" s="77"/>
      <c r="ER399" s="77"/>
      <c r="ES399" s="77"/>
      <c r="ET399" s="77"/>
      <c r="EU399" s="77"/>
      <c r="EV399" s="77"/>
      <c r="EW399" s="77"/>
      <c r="EX399" s="77"/>
      <c r="EY399" s="77"/>
      <c r="EZ399" s="77"/>
      <c r="FA399" s="77"/>
      <c r="FB399" s="77"/>
      <c r="FC399" s="77"/>
      <c r="FD399" s="77"/>
      <c r="FE399" s="77"/>
      <c r="FF399" s="77"/>
      <c r="FG399" s="77"/>
      <c r="FH399" s="77"/>
      <c r="FI399" s="77"/>
      <c r="FJ399" s="77"/>
      <c r="FK399" s="77"/>
    </row>
    <row r="400" spans="1:167" s="78" customFormat="1" x14ac:dyDescent="0.2">
      <c r="A400" s="97" t="s">
        <v>2172</v>
      </c>
      <c r="B400" s="97" t="s">
        <v>820</v>
      </c>
      <c r="C400" s="98" t="s">
        <v>1423</v>
      </c>
      <c r="D400" s="99" t="s">
        <v>17</v>
      </c>
      <c r="E400" s="99">
        <v>90</v>
      </c>
      <c r="F400" s="99">
        <v>0.3</v>
      </c>
      <c r="G400" s="100"/>
      <c r="H400" s="101"/>
      <c r="I400" s="123">
        <v>67.953499999999991</v>
      </c>
      <c r="J400" s="102">
        <f t="shared" si="18"/>
        <v>6115.82</v>
      </c>
      <c r="K400" s="101">
        <f>BDI!$G$17</f>
        <v>0.11260000000000001</v>
      </c>
      <c r="L400" s="101"/>
      <c r="M400" s="101"/>
      <c r="N400" s="104">
        <f t="shared" si="19"/>
        <v>75.61</v>
      </c>
      <c r="O400" s="103">
        <f t="shared" si="20"/>
        <v>2041.47</v>
      </c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7"/>
      <c r="BA400" s="77"/>
      <c r="BB400" s="77"/>
      <c r="BC400" s="77"/>
      <c r="BD400" s="77"/>
      <c r="BE400" s="77"/>
      <c r="BF400" s="77"/>
      <c r="BG400" s="77"/>
      <c r="BH400" s="77"/>
      <c r="BI400" s="77"/>
      <c r="BJ400" s="77"/>
      <c r="BK400" s="77"/>
      <c r="BL400" s="77"/>
      <c r="BM400" s="77"/>
      <c r="BN400" s="77"/>
      <c r="BO400" s="77"/>
      <c r="BP400" s="77"/>
      <c r="BQ400" s="77"/>
      <c r="BR400" s="77"/>
      <c r="BS400" s="77"/>
      <c r="BT400" s="77"/>
      <c r="BU400" s="77"/>
      <c r="BV400" s="77"/>
      <c r="BW400" s="77"/>
      <c r="BX400" s="77"/>
      <c r="BY400" s="77"/>
      <c r="BZ400" s="77"/>
      <c r="CA400" s="77"/>
      <c r="CB400" s="77"/>
      <c r="CC400" s="77"/>
      <c r="CD400" s="77"/>
      <c r="CE400" s="77"/>
      <c r="CF400" s="77"/>
      <c r="CG400" s="77"/>
      <c r="CH400" s="77"/>
      <c r="CI400" s="77"/>
      <c r="CJ400" s="77"/>
      <c r="CK400" s="77"/>
      <c r="CL400" s="77"/>
      <c r="CM400" s="77"/>
      <c r="CN400" s="77"/>
      <c r="CO400" s="77"/>
      <c r="CP400" s="77"/>
      <c r="CQ400" s="77"/>
      <c r="CR400" s="77"/>
      <c r="CS400" s="77"/>
      <c r="CT400" s="77"/>
      <c r="CU400" s="77"/>
      <c r="CV400" s="77"/>
      <c r="CW400" s="77"/>
      <c r="CX400" s="77"/>
      <c r="CY400" s="77"/>
      <c r="CZ400" s="77"/>
      <c r="DA400" s="77"/>
      <c r="DB400" s="77"/>
      <c r="DC400" s="77"/>
      <c r="DD400" s="77"/>
      <c r="DE400" s="77"/>
      <c r="DF400" s="77"/>
      <c r="DG400" s="77"/>
      <c r="DH400" s="77"/>
      <c r="DI400" s="77"/>
      <c r="DJ400" s="77"/>
      <c r="DK400" s="77"/>
      <c r="DL400" s="77"/>
      <c r="DM400" s="77"/>
      <c r="DN400" s="77"/>
      <c r="DO400" s="77"/>
      <c r="DP400" s="77"/>
      <c r="DQ400" s="77"/>
      <c r="DR400" s="77"/>
      <c r="DS400" s="77"/>
      <c r="DT400" s="77"/>
      <c r="DU400" s="77"/>
      <c r="DV400" s="77"/>
      <c r="DW400" s="77"/>
      <c r="DX400" s="77"/>
      <c r="DY400" s="77"/>
      <c r="DZ400" s="77"/>
      <c r="EA400" s="77"/>
      <c r="EB400" s="77"/>
      <c r="EC400" s="77"/>
      <c r="ED400" s="77"/>
      <c r="EE400" s="77"/>
      <c r="EF400" s="77"/>
      <c r="EG400" s="77"/>
      <c r="EH400" s="77"/>
      <c r="EI400" s="77"/>
      <c r="EJ400" s="77"/>
      <c r="EK400" s="77"/>
      <c r="EL400" s="77"/>
      <c r="EM400" s="77"/>
      <c r="EN400" s="77"/>
      <c r="EO400" s="77"/>
      <c r="EP400" s="77"/>
      <c r="EQ400" s="77"/>
      <c r="ER400" s="77"/>
      <c r="ES400" s="77"/>
      <c r="ET400" s="77"/>
      <c r="EU400" s="77"/>
      <c r="EV400" s="77"/>
      <c r="EW400" s="77"/>
      <c r="EX400" s="77"/>
      <c r="EY400" s="77"/>
      <c r="EZ400" s="77"/>
      <c r="FA400" s="77"/>
      <c r="FB400" s="77"/>
      <c r="FC400" s="77"/>
      <c r="FD400" s="77"/>
      <c r="FE400" s="77"/>
      <c r="FF400" s="77"/>
      <c r="FG400" s="77"/>
      <c r="FH400" s="77"/>
      <c r="FI400" s="77"/>
      <c r="FJ400" s="77"/>
      <c r="FK400" s="77"/>
    </row>
    <row r="401" spans="1:167" s="78" customFormat="1" x14ac:dyDescent="0.2">
      <c r="A401" s="97" t="s">
        <v>2173</v>
      </c>
      <c r="B401" s="97" t="s">
        <v>821</v>
      </c>
      <c r="C401" s="98" t="s">
        <v>1424</v>
      </c>
      <c r="D401" s="99" t="s">
        <v>17</v>
      </c>
      <c r="E401" s="99">
        <v>45</v>
      </c>
      <c r="F401" s="99">
        <v>0.3</v>
      </c>
      <c r="G401" s="100"/>
      <c r="H401" s="101"/>
      <c r="I401" s="123">
        <v>53.01</v>
      </c>
      <c r="J401" s="102">
        <f t="shared" si="18"/>
        <v>2385.4499999999998</v>
      </c>
      <c r="K401" s="101">
        <f>BDI!$G$17</f>
        <v>0.11260000000000001</v>
      </c>
      <c r="L401" s="101"/>
      <c r="M401" s="101"/>
      <c r="N401" s="104">
        <f t="shared" si="19"/>
        <v>58.98</v>
      </c>
      <c r="O401" s="103">
        <f t="shared" si="20"/>
        <v>796.23</v>
      </c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7"/>
      <c r="BA401" s="77"/>
      <c r="BB401" s="77"/>
      <c r="BC401" s="77"/>
      <c r="BD401" s="77"/>
      <c r="BE401" s="77"/>
      <c r="BF401" s="77"/>
      <c r="BG401" s="77"/>
      <c r="BH401" s="77"/>
      <c r="BI401" s="77"/>
      <c r="BJ401" s="77"/>
      <c r="BK401" s="77"/>
      <c r="BL401" s="77"/>
      <c r="BM401" s="77"/>
      <c r="BN401" s="77"/>
      <c r="BO401" s="77"/>
      <c r="BP401" s="77"/>
      <c r="BQ401" s="77"/>
      <c r="BR401" s="77"/>
      <c r="BS401" s="77"/>
      <c r="BT401" s="77"/>
      <c r="BU401" s="77"/>
      <c r="BV401" s="77"/>
      <c r="BW401" s="77"/>
      <c r="BX401" s="77"/>
      <c r="BY401" s="77"/>
      <c r="BZ401" s="77"/>
      <c r="CA401" s="77"/>
      <c r="CB401" s="77"/>
      <c r="CC401" s="77"/>
      <c r="CD401" s="77"/>
      <c r="CE401" s="77"/>
      <c r="CF401" s="77"/>
      <c r="CG401" s="77"/>
      <c r="CH401" s="77"/>
      <c r="CI401" s="77"/>
      <c r="CJ401" s="77"/>
      <c r="CK401" s="77"/>
      <c r="CL401" s="77"/>
      <c r="CM401" s="77"/>
      <c r="CN401" s="77"/>
      <c r="CO401" s="77"/>
      <c r="CP401" s="77"/>
      <c r="CQ401" s="77"/>
      <c r="CR401" s="77"/>
      <c r="CS401" s="77"/>
      <c r="CT401" s="77"/>
      <c r="CU401" s="77"/>
      <c r="CV401" s="77"/>
      <c r="CW401" s="77"/>
      <c r="CX401" s="77"/>
      <c r="CY401" s="77"/>
      <c r="CZ401" s="77"/>
      <c r="DA401" s="77"/>
      <c r="DB401" s="77"/>
      <c r="DC401" s="77"/>
      <c r="DD401" s="77"/>
      <c r="DE401" s="77"/>
      <c r="DF401" s="77"/>
      <c r="DG401" s="77"/>
      <c r="DH401" s="77"/>
      <c r="DI401" s="77"/>
      <c r="DJ401" s="77"/>
      <c r="DK401" s="77"/>
      <c r="DL401" s="77"/>
      <c r="DM401" s="77"/>
      <c r="DN401" s="77"/>
      <c r="DO401" s="77"/>
      <c r="DP401" s="77"/>
      <c r="DQ401" s="77"/>
      <c r="DR401" s="77"/>
      <c r="DS401" s="77"/>
      <c r="DT401" s="77"/>
      <c r="DU401" s="77"/>
      <c r="DV401" s="77"/>
      <c r="DW401" s="77"/>
      <c r="DX401" s="77"/>
      <c r="DY401" s="77"/>
      <c r="DZ401" s="77"/>
      <c r="EA401" s="77"/>
      <c r="EB401" s="77"/>
      <c r="EC401" s="77"/>
      <c r="ED401" s="77"/>
      <c r="EE401" s="77"/>
      <c r="EF401" s="77"/>
      <c r="EG401" s="77"/>
      <c r="EH401" s="77"/>
      <c r="EI401" s="77"/>
      <c r="EJ401" s="77"/>
      <c r="EK401" s="77"/>
      <c r="EL401" s="77"/>
      <c r="EM401" s="77"/>
      <c r="EN401" s="77"/>
      <c r="EO401" s="77"/>
      <c r="EP401" s="77"/>
      <c r="EQ401" s="77"/>
      <c r="ER401" s="77"/>
      <c r="ES401" s="77"/>
      <c r="ET401" s="77"/>
      <c r="EU401" s="77"/>
      <c r="EV401" s="77"/>
      <c r="EW401" s="77"/>
      <c r="EX401" s="77"/>
      <c r="EY401" s="77"/>
      <c r="EZ401" s="77"/>
      <c r="FA401" s="77"/>
      <c r="FB401" s="77"/>
      <c r="FC401" s="77"/>
      <c r="FD401" s="77"/>
      <c r="FE401" s="77"/>
      <c r="FF401" s="77"/>
      <c r="FG401" s="77"/>
      <c r="FH401" s="77"/>
      <c r="FI401" s="77"/>
      <c r="FJ401" s="77"/>
      <c r="FK401" s="77"/>
    </row>
    <row r="402" spans="1:167" s="78" customFormat="1" x14ac:dyDescent="0.2">
      <c r="A402" s="97" t="s">
        <v>2174</v>
      </c>
      <c r="B402" s="97" t="s">
        <v>822</v>
      </c>
      <c r="C402" s="98" t="s">
        <v>1425</v>
      </c>
      <c r="D402" s="99" t="s">
        <v>17</v>
      </c>
      <c r="E402" s="99">
        <v>45</v>
      </c>
      <c r="F402" s="99">
        <v>0.3</v>
      </c>
      <c r="G402" s="100"/>
      <c r="H402" s="101"/>
      <c r="I402" s="123">
        <v>133.589</v>
      </c>
      <c r="J402" s="102">
        <f t="shared" si="18"/>
        <v>6011.51</v>
      </c>
      <c r="K402" s="101">
        <f>BDI!$G$17</f>
        <v>0.11260000000000001</v>
      </c>
      <c r="L402" s="101"/>
      <c r="M402" s="101"/>
      <c r="N402" s="104">
        <f t="shared" si="19"/>
        <v>148.63</v>
      </c>
      <c r="O402" s="103">
        <f t="shared" si="20"/>
        <v>2006.51</v>
      </c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7"/>
      <c r="BA402" s="77"/>
      <c r="BB402" s="77"/>
      <c r="BC402" s="77"/>
      <c r="BD402" s="77"/>
      <c r="BE402" s="77"/>
      <c r="BF402" s="77"/>
      <c r="BG402" s="77"/>
      <c r="BH402" s="77"/>
      <c r="BI402" s="77"/>
      <c r="BJ402" s="77"/>
      <c r="BK402" s="77"/>
      <c r="BL402" s="77"/>
      <c r="BM402" s="77"/>
      <c r="BN402" s="77"/>
      <c r="BO402" s="77"/>
      <c r="BP402" s="77"/>
      <c r="BQ402" s="77"/>
      <c r="BR402" s="77"/>
      <c r="BS402" s="77"/>
      <c r="BT402" s="77"/>
      <c r="BU402" s="77"/>
      <c r="BV402" s="77"/>
      <c r="BW402" s="77"/>
      <c r="BX402" s="77"/>
      <c r="BY402" s="77"/>
      <c r="BZ402" s="77"/>
      <c r="CA402" s="77"/>
      <c r="CB402" s="77"/>
      <c r="CC402" s="77"/>
      <c r="CD402" s="77"/>
      <c r="CE402" s="77"/>
      <c r="CF402" s="77"/>
      <c r="CG402" s="77"/>
      <c r="CH402" s="77"/>
      <c r="CI402" s="77"/>
      <c r="CJ402" s="77"/>
      <c r="CK402" s="77"/>
      <c r="CL402" s="77"/>
      <c r="CM402" s="77"/>
      <c r="CN402" s="77"/>
      <c r="CO402" s="77"/>
      <c r="CP402" s="77"/>
      <c r="CQ402" s="77"/>
      <c r="CR402" s="77"/>
      <c r="CS402" s="77"/>
      <c r="CT402" s="77"/>
      <c r="CU402" s="77"/>
      <c r="CV402" s="77"/>
      <c r="CW402" s="77"/>
      <c r="CX402" s="77"/>
      <c r="CY402" s="77"/>
      <c r="CZ402" s="77"/>
      <c r="DA402" s="77"/>
      <c r="DB402" s="77"/>
      <c r="DC402" s="77"/>
      <c r="DD402" s="77"/>
      <c r="DE402" s="77"/>
      <c r="DF402" s="77"/>
      <c r="DG402" s="77"/>
      <c r="DH402" s="77"/>
      <c r="DI402" s="77"/>
      <c r="DJ402" s="77"/>
      <c r="DK402" s="77"/>
      <c r="DL402" s="77"/>
      <c r="DM402" s="77"/>
      <c r="DN402" s="77"/>
      <c r="DO402" s="77"/>
      <c r="DP402" s="77"/>
      <c r="DQ402" s="77"/>
      <c r="DR402" s="77"/>
      <c r="DS402" s="77"/>
      <c r="DT402" s="77"/>
      <c r="DU402" s="77"/>
      <c r="DV402" s="77"/>
      <c r="DW402" s="77"/>
      <c r="DX402" s="77"/>
      <c r="DY402" s="77"/>
      <c r="DZ402" s="77"/>
      <c r="EA402" s="77"/>
      <c r="EB402" s="77"/>
      <c r="EC402" s="77"/>
      <c r="ED402" s="77"/>
      <c r="EE402" s="77"/>
      <c r="EF402" s="77"/>
      <c r="EG402" s="77"/>
      <c r="EH402" s="77"/>
      <c r="EI402" s="77"/>
      <c r="EJ402" s="77"/>
      <c r="EK402" s="77"/>
      <c r="EL402" s="77"/>
      <c r="EM402" s="77"/>
      <c r="EN402" s="77"/>
      <c r="EO402" s="77"/>
      <c r="EP402" s="77"/>
      <c r="EQ402" s="77"/>
      <c r="ER402" s="77"/>
      <c r="ES402" s="77"/>
      <c r="ET402" s="77"/>
      <c r="EU402" s="77"/>
      <c r="EV402" s="77"/>
      <c r="EW402" s="77"/>
      <c r="EX402" s="77"/>
      <c r="EY402" s="77"/>
      <c r="EZ402" s="77"/>
      <c r="FA402" s="77"/>
      <c r="FB402" s="77"/>
      <c r="FC402" s="77"/>
      <c r="FD402" s="77"/>
      <c r="FE402" s="77"/>
      <c r="FF402" s="77"/>
      <c r="FG402" s="77"/>
      <c r="FH402" s="77"/>
      <c r="FI402" s="77"/>
      <c r="FJ402" s="77"/>
      <c r="FK402" s="77"/>
    </row>
    <row r="403" spans="1:167" s="78" customFormat="1" x14ac:dyDescent="0.2">
      <c r="A403" s="97" t="s">
        <v>2175</v>
      </c>
      <c r="B403" s="97" t="s">
        <v>823</v>
      </c>
      <c r="C403" s="98" t="s">
        <v>1426</v>
      </c>
      <c r="D403" s="99" t="s">
        <v>17</v>
      </c>
      <c r="E403" s="99">
        <v>45</v>
      </c>
      <c r="F403" s="99">
        <v>0.3</v>
      </c>
      <c r="G403" s="100"/>
      <c r="H403" s="101"/>
      <c r="I403" s="123">
        <v>44.212999999999994</v>
      </c>
      <c r="J403" s="102">
        <f t="shared" si="18"/>
        <v>1989.59</v>
      </c>
      <c r="K403" s="101">
        <f>BDI!$G$17</f>
        <v>0.11260000000000001</v>
      </c>
      <c r="L403" s="101"/>
      <c r="M403" s="101"/>
      <c r="N403" s="104">
        <f t="shared" si="19"/>
        <v>49.19</v>
      </c>
      <c r="O403" s="103">
        <f t="shared" si="20"/>
        <v>664.07</v>
      </c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7"/>
      <c r="BA403" s="77"/>
      <c r="BB403" s="77"/>
      <c r="BC403" s="77"/>
      <c r="BD403" s="77"/>
      <c r="BE403" s="77"/>
      <c r="BF403" s="77"/>
      <c r="BG403" s="77"/>
      <c r="BH403" s="77"/>
      <c r="BI403" s="77"/>
      <c r="BJ403" s="77"/>
      <c r="BK403" s="77"/>
      <c r="BL403" s="77"/>
      <c r="BM403" s="77"/>
      <c r="BN403" s="77"/>
      <c r="BO403" s="77"/>
      <c r="BP403" s="77"/>
      <c r="BQ403" s="77"/>
      <c r="BR403" s="77"/>
      <c r="BS403" s="77"/>
      <c r="BT403" s="77"/>
      <c r="BU403" s="77"/>
      <c r="BV403" s="77"/>
      <c r="BW403" s="77"/>
      <c r="BX403" s="77"/>
      <c r="BY403" s="77"/>
      <c r="BZ403" s="77"/>
      <c r="CA403" s="77"/>
      <c r="CB403" s="77"/>
      <c r="CC403" s="77"/>
      <c r="CD403" s="77"/>
      <c r="CE403" s="77"/>
      <c r="CF403" s="77"/>
      <c r="CG403" s="77"/>
      <c r="CH403" s="77"/>
      <c r="CI403" s="77"/>
      <c r="CJ403" s="77"/>
      <c r="CK403" s="77"/>
      <c r="CL403" s="77"/>
      <c r="CM403" s="77"/>
      <c r="CN403" s="77"/>
      <c r="CO403" s="77"/>
      <c r="CP403" s="77"/>
      <c r="CQ403" s="77"/>
      <c r="CR403" s="77"/>
      <c r="CS403" s="77"/>
      <c r="CT403" s="77"/>
      <c r="CU403" s="77"/>
      <c r="CV403" s="77"/>
      <c r="CW403" s="77"/>
      <c r="CX403" s="77"/>
      <c r="CY403" s="77"/>
      <c r="CZ403" s="77"/>
      <c r="DA403" s="77"/>
      <c r="DB403" s="77"/>
      <c r="DC403" s="77"/>
      <c r="DD403" s="77"/>
      <c r="DE403" s="77"/>
      <c r="DF403" s="77"/>
      <c r="DG403" s="77"/>
      <c r="DH403" s="77"/>
      <c r="DI403" s="77"/>
      <c r="DJ403" s="77"/>
      <c r="DK403" s="77"/>
      <c r="DL403" s="77"/>
      <c r="DM403" s="77"/>
      <c r="DN403" s="77"/>
      <c r="DO403" s="77"/>
      <c r="DP403" s="77"/>
      <c r="DQ403" s="77"/>
      <c r="DR403" s="77"/>
      <c r="DS403" s="77"/>
      <c r="DT403" s="77"/>
      <c r="DU403" s="77"/>
      <c r="DV403" s="77"/>
      <c r="DW403" s="77"/>
      <c r="DX403" s="77"/>
      <c r="DY403" s="77"/>
      <c r="DZ403" s="77"/>
      <c r="EA403" s="77"/>
      <c r="EB403" s="77"/>
      <c r="EC403" s="77"/>
      <c r="ED403" s="77"/>
      <c r="EE403" s="77"/>
      <c r="EF403" s="77"/>
      <c r="EG403" s="77"/>
      <c r="EH403" s="77"/>
      <c r="EI403" s="77"/>
      <c r="EJ403" s="77"/>
      <c r="EK403" s="77"/>
      <c r="EL403" s="77"/>
      <c r="EM403" s="77"/>
      <c r="EN403" s="77"/>
      <c r="EO403" s="77"/>
      <c r="EP403" s="77"/>
      <c r="EQ403" s="77"/>
      <c r="ER403" s="77"/>
      <c r="ES403" s="77"/>
      <c r="ET403" s="77"/>
      <c r="EU403" s="77"/>
      <c r="EV403" s="77"/>
      <c r="EW403" s="77"/>
      <c r="EX403" s="77"/>
      <c r="EY403" s="77"/>
      <c r="EZ403" s="77"/>
      <c r="FA403" s="77"/>
      <c r="FB403" s="77"/>
      <c r="FC403" s="77"/>
      <c r="FD403" s="77"/>
      <c r="FE403" s="77"/>
      <c r="FF403" s="77"/>
      <c r="FG403" s="77"/>
      <c r="FH403" s="77"/>
      <c r="FI403" s="77"/>
      <c r="FJ403" s="77"/>
      <c r="FK403" s="77"/>
    </row>
    <row r="404" spans="1:167" s="78" customFormat="1" x14ac:dyDescent="0.2">
      <c r="A404" s="97" t="s">
        <v>2176</v>
      </c>
      <c r="B404" s="97" t="s">
        <v>824</v>
      </c>
      <c r="C404" s="98" t="s">
        <v>1427</v>
      </c>
      <c r="D404" s="99" t="s">
        <v>8</v>
      </c>
      <c r="E404" s="99">
        <v>30</v>
      </c>
      <c r="F404" s="99">
        <v>0.3</v>
      </c>
      <c r="G404" s="100"/>
      <c r="H404" s="101"/>
      <c r="I404" s="123">
        <v>211.185</v>
      </c>
      <c r="J404" s="102">
        <f t="shared" si="18"/>
        <v>6335.55</v>
      </c>
      <c r="K404" s="101">
        <f>BDI!$G$17</f>
        <v>0.11260000000000001</v>
      </c>
      <c r="L404" s="101"/>
      <c r="M404" s="101"/>
      <c r="N404" s="104">
        <f t="shared" si="19"/>
        <v>234.96</v>
      </c>
      <c r="O404" s="103">
        <f t="shared" si="20"/>
        <v>2114.64</v>
      </c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7"/>
      <c r="BA404" s="77"/>
      <c r="BB404" s="77"/>
      <c r="BC404" s="77"/>
      <c r="BD404" s="77"/>
      <c r="BE404" s="77"/>
      <c r="BF404" s="77"/>
      <c r="BG404" s="77"/>
      <c r="BH404" s="77"/>
      <c r="BI404" s="77"/>
      <c r="BJ404" s="77"/>
      <c r="BK404" s="77"/>
      <c r="BL404" s="77"/>
      <c r="BM404" s="77"/>
      <c r="BN404" s="77"/>
      <c r="BO404" s="77"/>
      <c r="BP404" s="77"/>
      <c r="BQ404" s="77"/>
      <c r="BR404" s="77"/>
      <c r="BS404" s="77"/>
      <c r="BT404" s="77"/>
      <c r="BU404" s="77"/>
      <c r="BV404" s="77"/>
      <c r="BW404" s="77"/>
      <c r="BX404" s="77"/>
      <c r="BY404" s="77"/>
      <c r="BZ404" s="77"/>
      <c r="CA404" s="77"/>
      <c r="CB404" s="77"/>
      <c r="CC404" s="77"/>
      <c r="CD404" s="77"/>
      <c r="CE404" s="77"/>
      <c r="CF404" s="77"/>
      <c r="CG404" s="77"/>
      <c r="CH404" s="77"/>
      <c r="CI404" s="77"/>
      <c r="CJ404" s="77"/>
      <c r="CK404" s="77"/>
      <c r="CL404" s="77"/>
      <c r="CM404" s="77"/>
      <c r="CN404" s="77"/>
      <c r="CO404" s="77"/>
      <c r="CP404" s="77"/>
      <c r="CQ404" s="77"/>
      <c r="CR404" s="77"/>
      <c r="CS404" s="77"/>
      <c r="CT404" s="77"/>
      <c r="CU404" s="77"/>
      <c r="CV404" s="77"/>
      <c r="CW404" s="77"/>
      <c r="CX404" s="77"/>
      <c r="CY404" s="77"/>
      <c r="CZ404" s="77"/>
      <c r="DA404" s="77"/>
      <c r="DB404" s="77"/>
      <c r="DC404" s="77"/>
      <c r="DD404" s="77"/>
      <c r="DE404" s="77"/>
      <c r="DF404" s="77"/>
      <c r="DG404" s="77"/>
      <c r="DH404" s="77"/>
      <c r="DI404" s="77"/>
      <c r="DJ404" s="77"/>
      <c r="DK404" s="77"/>
      <c r="DL404" s="77"/>
      <c r="DM404" s="77"/>
      <c r="DN404" s="77"/>
      <c r="DO404" s="77"/>
      <c r="DP404" s="77"/>
      <c r="DQ404" s="77"/>
      <c r="DR404" s="77"/>
      <c r="DS404" s="77"/>
      <c r="DT404" s="77"/>
      <c r="DU404" s="77"/>
      <c r="DV404" s="77"/>
      <c r="DW404" s="77"/>
      <c r="DX404" s="77"/>
      <c r="DY404" s="77"/>
      <c r="DZ404" s="77"/>
      <c r="EA404" s="77"/>
      <c r="EB404" s="77"/>
      <c r="EC404" s="77"/>
      <c r="ED404" s="77"/>
      <c r="EE404" s="77"/>
      <c r="EF404" s="77"/>
      <c r="EG404" s="77"/>
      <c r="EH404" s="77"/>
      <c r="EI404" s="77"/>
      <c r="EJ404" s="77"/>
      <c r="EK404" s="77"/>
      <c r="EL404" s="77"/>
      <c r="EM404" s="77"/>
      <c r="EN404" s="77"/>
      <c r="EO404" s="77"/>
      <c r="EP404" s="77"/>
      <c r="EQ404" s="77"/>
      <c r="ER404" s="77"/>
      <c r="ES404" s="77"/>
      <c r="ET404" s="77"/>
      <c r="EU404" s="77"/>
      <c r="EV404" s="77"/>
      <c r="EW404" s="77"/>
      <c r="EX404" s="77"/>
      <c r="EY404" s="77"/>
      <c r="EZ404" s="77"/>
      <c r="FA404" s="77"/>
      <c r="FB404" s="77"/>
      <c r="FC404" s="77"/>
      <c r="FD404" s="77"/>
      <c r="FE404" s="77"/>
      <c r="FF404" s="77"/>
      <c r="FG404" s="77"/>
      <c r="FH404" s="77"/>
      <c r="FI404" s="77"/>
      <c r="FJ404" s="77"/>
      <c r="FK404" s="77"/>
    </row>
    <row r="405" spans="1:167" s="78" customFormat="1" x14ac:dyDescent="0.2">
      <c r="A405" s="97" t="s">
        <v>2177</v>
      </c>
      <c r="B405" s="97" t="s">
        <v>825</v>
      </c>
      <c r="C405" s="98" t="s">
        <v>1428</v>
      </c>
      <c r="D405" s="99" t="s">
        <v>17</v>
      </c>
      <c r="E405" s="99">
        <v>4</v>
      </c>
      <c r="F405" s="99">
        <v>0.3</v>
      </c>
      <c r="G405" s="100"/>
      <c r="H405" s="101"/>
      <c r="I405" s="123">
        <v>29.95</v>
      </c>
      <c r="J405" s="102">
        <f t="shared" si="18"/>
        <v>119.8</v>
      </c>
      <c r="K405" s="101">
        <f>BDI!$G$17</f>
        <v>0.11260000000000001</v>
      </c>
      <c r="L405" s="101"/>
      <c r="M405" s="101"/>
      <c r="N405" s="104">
        <f t="shared" si="19"/>
        <v>33.32</v>
      </c>
      <c r="O405" s="103">
        <f t="shared" si="20"/>
        <v>39.979999999999997</v>
      </c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7"/>
      <c r="BA405" s="77"/>
      <c r="BB405" s="77"/>
      <c r="BC405" s="77"/>
      <c r="BD405" s="77"/>
      <c r="BE405" s="77"/>
      <c r="BF405" s="77"/>
      <c r="BG405" s="77"/>
      <c r="BH405" s="77"/>
      <c r="BI405" s="77"/>
      <c r="BJ405" s="77"/>
      <c r="BK405" s="77"/>
      <c r="BL405" s="77"/>
      <c r="BM405" s="77"/>
      <c r="BN405" s="77"/>
      <c r="BO405" s="77"/>
      <c r="BP405" s="77"/>
      <c r="BQ405" s="77"/>
      <c r="BR405" s="77"/>
      <c r="BS405" s="77"/>
      <c r="BT405" s="77"/>
      <c r="BU405" s="77"/>
      <c r="BV405" s="77"/>
      <c r="BW405" s="77"/>
      <c r="BX405" s="77"/>
      <c r="BY405" s="77"/>
      <c r="BZ405" s="77"/>
      <c r="CA405" s="77"/>
      <c r="CB405" s="77"/>
      <c r="CC405" s="77"/>
      <c r="CD405" s="77"/>
      <c r="CE405" s="77"/>
      <c r="CF405" s="77"/>
      <c r="CG405" s="77"/>
      <c r="CH405" s="77"/>
      <c r="CI405" s="77"/>
      <c r="CJ405" s="77"/>
      <c r="CK405" s="77"/>
      <c r="CL405" s="77"/>
      <c r="CM405" s="77"/>
      <c r="CN405" s="77"/>
      <c r="CO405" s="77"/>
      <c r="CP405" s="77"/>
      <c r="CQ405" s="77"/>
      <c r="CR405" s="77"/>
      <c r="CS405" s="77"/>
      <c r="CT405" s="77"/>
      <c r="CU405" s="77"/>
      <c r="CV405" s="77"/>
      <c r="CW405" s="77"/>
      <c r="CX405" s="77"/>
      <c r="CY405" s="77"/>
      <c r="CZ405" s="77"/>
      <c r="DA405" s="77"/>
      <c r="DB405" s="77"/>
      <c r="DC405" s="77"/>
      <c r="DD405" s="77"/>
      <c r="DE405" s="77"/>
      <c r="DF405" s="77"/>
      <c r="DG405" s="77"/>
      <c r="DH405" s="77"/>
      <c r="DI405" s="77"/>
      <c r="DJ405" s="77"/>
      <c r="DK405" s="77"/>
      <c r="DL405" s="77"/>
      <c r="DM405" s="77"/>
      <c r="DN405" s="77"/>
      <c r="DO405" s="77"/>
      <c r="DP405" s="77"/>
      <c r="DQ405" s="77"/>
      <c r="DR405" s="77"/>
      <c r="DS405" s="77"/>
      <c r="DT405" s="77"/>
      <c r="DU405" s="77"/>
      <c r="DV405" s="77"/>
      <c r="DW405" s="77"/>
      <c r="DX405" s="77"/>
      <c r="DY405" s="77"/>
      <c r="DZ405" s="77"/>
      <c r="EA405" s="77"/>
      <c r="EB405" s="77"/>
      <c r="EC405" s="77"/>
      <c r="ED405" s="77"/>
      <c r="EE405" s="77"/>
      <c r="EF405" s="77"/>
      <c r="EG405" s="77"/>
      <c r="EH405" s="77"/>
      <c r="EI405" s="77"/>
      <c r="EJ405" s="77"/>
      <c r="EK405" s="77"/>
      <c r="EL405" s="77"/>
      <c r="EM405" s="77"/>
      <c r="EN405" s="77"/>
      <c r="EO405" s="77"/>
      <c r="EP405" s="77"/>
      <c r="EQ405" s="77"/>
      <c r="ER405" s="77"/>
      <c r="ES405" s="77"/>
      <c r="ET405" s="77"/>
      <c r="EU405" s="77"/>
      <c r="EV405" s="77"/>
      <c r="EW405" s="77"/>
      <c r="EX405" s="77"/>
      <c r="EY405" s="77"/>
      <c r="EZ405" s="77"/>
      <c r="FA405" s="77"/>
      <c r="FB405" s="77"/>
      <c r="FC405" s="77"/>
      <c r="FD405" s="77"/>
      <c r="FE405" s="77"/>
      <c r="FF405" s="77"/>
      <c r="FG405" s="77"/>
      <c r="FH405" s="77"/>
      <c r="FI405" s="77"/>
      <c r="FJ405" s="77"/>
      <c r="FK405" s="77"/>
    </row>
    <row r="406" spans="1:167" s="78" customFormat="1" x14ac:dyDescent="0.2">
      <c r="A406" s="97" t="s">
        <v>2178</v>
      </c>
      <c r="B406" s="97" t="s">
        <v>826</v>
      </c>
      <c r="C406" s="98" t="s">
        <v>1429</v>
      </c>
      <c r="D406" s="99" t="s">
        <v>17</v>
      </c>
      <c r="E406" s="99">
        <v>4</v>
      </c>
      <c r="F406" s="99">
        <v>0.3</v>
      </c>
      <c r="G406" s="100"/>
      <c r="H406" s="101"/>
      <c r="I406" s="123">
        <v>36.9</v>
      </c>
      <c r="J406" s="102">
        <f t="shared" si="18"/>
        <v>147.6</v>
      </c>
      <c r="K406" s="101">
        <f>BDI!$G$17</f>
        <v>0.11260000000000001</v>
      </c>
      <c r="L406" s="101"/>
      <c r="M406" s="101"/>
      <c r="N406" s="104">
        <f t="shared" si="19"/>
        <v>41.05</v>
      </c>
      <c r="O406" s="103">
        <f t="shared" si="20"/>
        <v>49.26</v>
      </c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  <c r="AN406" s="77"/>
      <c r="AO406" s="77"/>
      <c r="AP406" s="77"/>
      <c r="AQ406" s="77"/>
      <c r="AR406" s="77"/>
      <c r="AS406" s="77"/>
      <c r="AT406" s="77"/>
      <c r="AU406" s="77"/>
      <c r="AV406" s="77"/>
      <c r="AW406" s="77"/>
      <c r="AX406" s="77"/>
      <c r="AY406" s="77"/>
      <c r="AZ406" s="77"/>
      <c r="BA406" s="77"/>
      <c r="BB406" s="77"/>
      <c r="BC406" s="77"/>
      <c r="BD406" s="77"/>
      <c r="BE406" s="77"/>
      <c r="BF406" s="77"/>
      <c r="BG406" s="77"/>
      <c r="BH406" s="77"/>
      <c r="BI406" s="77"/>
      <c r="BJ406" s="77"/>
      <c r="BK406" s="77"/>
      <c r="BL406" s="77"/>
      <c r="BM406" s="77"/>
      <c r="BN406" s="77"/>
      <c r="BO406" s="77"/>
      <c r="BP406" s="77"/>
      <c r="BQ406" s="77"/>
      <c r="BR406" s="77"/>
      <c r="BS406" s="77"/>
      <c r="BT406" s="77"/>
      <c r="BU406" s="77"/>
      <c r="BV406" s="77"/>
      <c r="BW406" s="77"/>
      <c r="BX406" s="77"/>
      <c r="BY406" s="77"/>
      <c r="BZ406" s="77"/>
      <c r="CA406" s="77"/>
      <c r="CB406" s="77"/>
      <c r="CC406" s="77"/>
      <c r="CD406" s="77"/>
      <c r="CE406" s="77"/>
      <c r="CF406" s="77"/>
      <c r="CG406" s="77"/>
      <c r="CH406" s="77"/>
      <c r="CI406" s="77"/>
      <c r="CJ406" s="77"/>
      <c r="CK406" s="77"/>
      <c r="CL406" s="77"/>
      <c r="CM406" s="77"/>
      <c r="CN406" s="77"/>
      <c r="CO406" s="77"/>
      <c r="CP406" s="77"/>
      <c r="CQ406" s="77"/>
      <c r="CR406" s="77"/>
      <c r="CS406" s="77"/>
      <c r="CT406" s="77"/>
      <c r="CU406" s="77"/>
      <c r="CV406" s="77"/>
      <c r="CW406" s="77"/>
      <c r="CX406" s="77"/>
      <c r="CY406" s="77"/>
      <c r="CZ406" s="77"/>
      <c r="DA406" s="77"/>
      <c r="DB406" s="77"/>
      <c r="DC406" s="77"/>
      <c r="DD406" s="77"/>
      <c r="DE406" s="77"/>
      <c r="DF406" s="77"/>
      <c r="DG406" s="77"/>
      <c r="DH406" s="77"/>
      <c r="DI406" s="77"/>
      <c r="DJ406" s="77"/>
      <c r="DK406" s="77"/>
      <c r="DL406" s="77"/>
      <c r="DM406" s="77"/>
      <c r="DN406" s="77"/>
      <c r="DO406" s="77"/>
      <c r="DP406" s="77"/>
      <c r="DQ406" s="77"/>
      <c r="DR406" s="77"/>
      <c r="DS406" s="77"/>
      <c r="DT406" s="77"/>
      <c r="DU406" s="77"/>
      <c r="DV406" s="77"/>
      <c r="DW406" s="77"/>
      <c r="DX406" s="77"/>
      <c r="DY406" s="77"/>
      <c r="DZ406" s="77"/>
      <c r="EA406" s="77"/>
      <c r="EB406" s="77"/>
      <c r="EC406" s="77"/>
      <c r="ED406" s="77"/>
      <c r="EE406" s="77"/>
      <c r="EF406" s="77"/>
      <c r="EG406" s="77"/>
      <c r="EH406" s="77"/>
      <c r="EI406" s="77"/>
      <c r="EJ406" s="77"/>
      <c r="EK406" s="77"/>
      <c r="EL406" s="77"/>
      <c r="EM406" s="77"/>
      <c r="EN406" s="77"/>
      <c r="EO406" s="77"/>
      <c r="EP406" s="77"/>
      <c r="EQ406" s="77"/>
      <c r="ER406" s="77"/>
      <c r="ES406" s="77"/>
      <c r="ET406" s="77"/>
      <c r="EU406" s="77"/>
      <c r="EV406" s="77"/>
      <c r="EW406" s="77"/>
      <c r="EX406" s="77"/>
      <c r="EY406" s="77"/>
      <c r="EZ406" s="77"/>
      <c r="FA406" s="77"/>
      <c r="FB406" s="77"/>
      <c r="FC406" s="77"/>
      <c r="FD406" s="77"/>
      <c r="FE406" s="77"/>
      <c r="FF406" s="77"/>
      <c r="FG406" s="77"/>
      <c r="FH406" s="77"/>
      <c r="FI406" s="77"/>
      <c r="FJ406" s="77"/>
      <c r="FK406" s="77"/>
    </row>
    <row r="407" spans="1:167" s="78" customFormat="1" x14ac:dyDescent="0.2">
      <c r="A407" s="97" t="s">
        <v>2179</v>
      </c>
      <c r="B407" s="97" t="s">
        <v>851</v>
      </c>
      <c r="C407" s="98" t="s">
        <v>1430</v>
      </c>
      <c r="D407" s="99" t="s">
        <v>17</v>
      </c>
      <c r="E407" s="99">
        <v>4</v>
      </c>
      <c r="F407" s="99">
        <v>0.3</v>
      </c>
      <c r="G407" s="100"/>
      <c r="H407" s="101"/>
      <c r="I407" s="123">
        <v>22.97</v>
      </c>
      <c r="J407" s="102">
        <f t="shared" si="18"/>
        <v>91.88</v>
      </c>
      <c r="K407" s="101">
        <f>BDI!$G$17</f>
        <v>0.11260000000000001</v>
      </c>
      <c r="L407" s="101"/>
      <c r="M407" s="101"/>
      <c r="N407" s="104">
        <f t="shared" si="19"/>
        <v>25.56</v>
      </c>
      <c r="O407" s="103">
        <f t="shared" si="20"/>
        <v>30.67</v>
      </c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  <c r="AN407" s="77"/>
      <c r="AO407" s="77"/>
      <c r="AP407" s="77"/>
      <c r="AQ407" s="77"/>
      <c r="AR407" s="77"/>
      <c r="AS407" s="77"/>
      <c r="AT407" s="77"/>
      <c r="AU407" s="77"/>
      <c r="AV407" s="77"/>
      <c r="AW407" s="77"/>
      <c r="AX407" s="77"/>
      <c r="AY407" s="77"/>
      <c r="AZ407" s="77"/>
      <c r="BA407" s="77"/>
      <c r="BB407" s="77"/>
      <c r="BC407" s="77"/>
      <c r="BD407" s="77"/>
      <c r="BE407" s="77"/>
      <c r="BF407" s="77"/>
      <c r="BG407" s="77"/>
      <c r="BH407" s="77"/>
      <c r="BI407" s="77"/>
      <c r="BJ407" s="77"/>
      <c r="BK407" s="77"/>
      <c r="BL407" s="77"/>
      <c r="BM407" s="77"/>
      <c r="BN407" s="77"/>
      <c r="BO407" s="77"/>
      <c r="BP407" s="77"/>
      <c r="BQ407" s="77"/>
      <c r="BR407" s="77"/>
      <c r="BS407" s="77"/>
      <c r="BT407" s="77"/>
      <c r="BU407" s="77"/>
      <c r="BV407" s="77"/>
      <c r="BW407" s="77"/>
      <c r="BX407" s="77"/>
      <c r="BY407" s="77"/>
      <c r="BZ407" s="77"/>
      <c r="CA407" s="77"/>
      <c r="CB407" s="77"/>
      <c r="CC407" s="77"/>
      <c r="CD407" s="77"/>
      <c r="CE407" s="77"/>
      <c r="CF407" s="77"/>
      <c r="CG407" s="77"/>
      <c r="CH407" s="77"/>
      <c r="CI407" s="77"/>
      <c r="CJ407" s="77"/>
      <c r="CK407" s="77"/>
      <c r="CL407" s="77"/>
      <c r="CM407" s="77"/>
      <c r="CN407" s="77"/>
      <c r="CO407" s="77"/>
      <c r="CP407" s="77"/>
      <c r="CQ407" s="77"/>
      <c r="CR407" s="77"/>
      <c r="CS407" s="77"/>
      <c r="CT407" s="77"/>
      <c r="CU407" s="77"/>
      <c r="CV407" s="77"/>
      <c r="CW407" s="77"/>
      <c r="CX407" s="77"/>
      <c r="CY407" s="77"/>
      <c r="CZ407" s="77"/>
      <c r="DA407" s="77"/>
      <c r="DB407" s="77"/>
      <c r="DC407" s="77"/>
      <c r="DD407" s="77"/>
      <c r="DE407" s="77"/>
      <c r="DF407" s="77"/>
      <c r="DG407" s="77"/>
      <c r="DH407" s="77"/>
      <c r="DI407" s="77"/>
      <c r="DJ407" s="77"/>
      <c r="DK407" s="77"/>
      <c r="DL407" s="77"/>
      <c r="DM407" s="77"/>
      <c r="DN407" s="77"/>
      <c r="DO407" s="77"/>
      <c r="DP407" s="77"/>
      <c r="DQ407" s="77"/>
      <c r="DR407" s="77"/>
      <c r="DS407" s="77"/>
      <c r="DT407" s="77"/>
      <c r="DU407" s="77"/>
      <c r="DV407" s="77"/>
      <c r="DW407" s="77"/>
      <c r="DX407" s="77"/>
      <c r="DY407" s="77"/>
      <c r="DZ407" s="77"/>
      <c r="EA407" s="77"/>
      <c r="EB407" s="77"/>
      <c r="EC407" s="77"/>
      <c r="ED407" s="77"/>
      <c r="EE407" s="77"/>
      <c r="EF407" s="77"/>
      <c r="EG407" s="77"/>
      <c r="EH407" s="77"/>
      <c r="EI407" s="77"/>
      <c r="EJ407" s="77"/>
      <c r="EK407" s="77"/>
      <c r="EL407" s="77"/>
      <c r="EM407" s="77"/>
      <c r="EN407" s="77"/>
      <c r="EO407" s="77"/>
      <c r="EP407" s="77"/>
      <c r="EQ407" s="77"/>
      <c r="ER407" s="77"/>
      <c r="ES407" s="77"/>
      <c r="ET407" s="77"/>
      <c r="EU407" s="77"/>
      <c r="EV407" s="77"/>
      <c r="EW407" s="77"/>
      <c r="EX407" s="77"/>
      <c r="EY407" s="77"/>
      <c r="EZ407" s="77"/>
      <c r="FA407" s="77"/>
      <c r="FB407" s="77"/>
      <c r="FC407" s="77"/>
      <c r="FD407" s="77"/>
      <c r="FE407" s="77"/>
      <c r="FF407" s="77"/>
      <c r="FG407" s="77"/>
      <c r="FH407" s="77"/>
      <c r="FI407" s="77"/>
      <c r="FJ407" s="77"/>
      <c r="FK407" s="77"/>
    </row>
    <row r="408" spans="1:167" s="78" customFormat="1" x14ac:dyDescent="0.2">
      <c r="A408" s="97" t="s">
        <v>2180</v>
      </c>
      <c r="B408" s="97" t="s">
        <v>852</v>
      </c>
      <c r="C408" s="98" t="s">
        <v>1431</v>
      </c>
      <c r="D408" s="99" t="s">
        <v>17</v>
      </c>
      <c r="E408" s="99">
        <v>4</v>
      </c>
      <c r="F408" s="99">
        <v>0.3</v>
      </c>
      <c r="G408" s="100"/>
      <c r="H408" s="101"/>
      <c r="I408" s="123">
        <v>17.03</v>
      </c>
      <c r="J408" s="102">
        <f t="shared" si="18"/>
        <v>68.12</v>
      </c>
      <c r="K408" s="101">
        <f>BDI!$G$17</f>
        <v>0.11260000000000001</v>
      </c>
      <c r="L408" s="101"/>
      <c r="M408" s="101"/>
      <c r="N408" s="104">
        <f t="shared" si="19"/>
        <v>18.95</v>
      </c>
      <c r="O408" s="103">
        <f t="shared" si="20"/>
        <v>22.74</v>
      </c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  <c r="AN408" s="77"/>
      <c r="AO408" s="77"/>
      <c r="AP408" s="77"/>
      <c r="AQ408" s="77"/>
      <c r="AR408" s="77"/>
      <c r="AS408" s="77"/>
      <c r="AT408" s="77"/>
      <c r="AU408" s="77"/>
      <c r="AV408" s="77"/>
      <c r="AW408" s="77"/>
      <c r="AX408" s="77"/>
      <c r="AY408" s="77"/>
      <c r="AZ408" s="77"/>
      <c r="BA408" s="77"/>
      <c r="BB408" s="77"/>
      <c r="BC408" s="77"/>
      <c r="BD408" s="77"/>
      <c r="BE408" s="77"/>
      <c r="BF408" s="77"/>
      <c r="BG408" s="77"/>
      <c r="BH408" s="77"/>
      <c r="BI408" s="77"/>
      <c r="BJ408" s="77"/>
      <c r="BK408" s="77"/>
      <c r="BL408" s="77"/>
      <c r="BM408" s="77"/>
      <c r="BN408" s="77"/>
      <c r="BO408" s="77"/>
      <c r="BP408" s="77"/>
      <c r="BQ408" s="77"/>
      <c r="BR408" s="77"/>
      <c r="BS408" s="77"/>
      <c r="BT408" s="77"/>
      <c r="BU408" s="77"/>
      <c r="BV408" s="77"/>
      <c r="BW408" s="77"/>
      <c r="BX408" s="77"/>
      <c r="BY408" s="77"/>
      <c r="BZ408" s="77"/>
      <c r="CA408" s="77"/>
      <c r="CB408" s="77"/>
      <c r="CC408" s="77"/>
      <c r="CD408" s="77"/>
      <c r="CE408" s="77"/>
      <c r="CF408" s="77"/>
      <c r="CG408" s="77"/>
      <c r="CH408" s="77"/>
      <c r="CI408" s="77"/>
      <c r="CJ408" s="77"/>
      <c r="CK408" s="77"/>
      <c r="CL408" s="77"/>
      <c r="CM408" s="77"/>
      <c r="CN408" s="77"/>
      <c r="CO408" s="77"/>
      <c r="CP408" s="77"/>
      <c r="CQ408" s="77"/>
      <c r="CR408" s="77"/>
      <c r="CS408" s="77"/>
      <c r="CT408" s="77"/>
      <c r="CU408" s="77"/>
      <c r="CV408" s="77"/>
      <c r="CW408" s="77"/>
      <c r="CX408" s="77"/>
      <c r="CY408" s="77"/>
      <c r="CZ408" s="77"/>
      <c r="DA408" s="77"/>
      <c r="DB408" s="77"/>
      <c r="DC408" s="77"/>
      <c r="DD408" s="77"/>
      <c r="DE408" s="77"/>
      <c r="DF408" s="77"/>
      <c r="DG408" s="77"/>
      <c r="DH408" s="77"/>
      <c r="DI408" s="77"/>
      <c r="DJ408" s="77"/>
      <c r="DK408" s="77"/>
      <c r="DL408" s="77"/>
      <c r="DM408" s="77"/>
      <c r="DN408" s="77"/>
      <c r="DO408" s="77"/>
      <c r="DP408" s="77"/>
      <c r="DQ408" s="77"/>
      <c r="DR408" s="77"/>
      <c r="DS408" s="77"/>
      <c r="DT408" s="77"/>
      <c r="DU408" s="77"/>
      <c r="DV408" s="77"/>
      <c r="DW408" s="77"/>
      <c r="DX408" s="77"/>
      <c r="DY408" s="77"/>
      <c r="DZ408" s="77"/>
      <c r="EA408" s="77"/>
      <c r="EB408" s="77"/>
      <c r="EC408" s="77"/>
      <c r="ED408" s="77"/>
      <c r="EE408" s="77"/>
      <c r="EF408" s="77"/>
      <c r="EG408" s="77"/>
      <c r="EH408" s="77"/>
      <c r="EI408" s="77"/>
      <c r="EJ408" s="77"/>
      <c r="EK408" s="77"/>
      <c r="EL408" s="77"/>
      <c r="EM408" s="77"/>
      <c r="EN408" s="77"/>
      <c r="EO408" s="77"/>
      <c r="EP408" s="77"/>
      <c r="EQ408" s="77"/>
      <c r="ER408" s="77"/>
      <c r="ES408" s="77"/>
      <c r="ET408" s="77"/>
      <c r="EU408" s="77"/>
      <c r="EV408" s="77"/>
      <c r="EW408" s="77"/>
      <c r="EX408" s="77"/>
      <c r="EY408" s="77"/>
      <c r="EZ408" s="77"/>
      <c r="FA408" s="77"/>
      <c r="FB408" s="77"/>
      <c r="FC408" s="77"/>
      <c r="FD408" s="77"/>
      <c r="FE408" s="77"/>
      <c r="FF408" s="77"/>
      <c r="FG408" s="77"/>
      <c r="FH408" s="77"/>
      <c r="FI408" s="77"/>
      <c r="FJ408" s="77"/>
      <c r="FK408" s="77"/>
    </row>
    <row r="409" spans="1:167" s="78" customFormat="1" x14ac:dyDescent="0.2">
      <c r="A409" s="97" t="s">
        <v>2181</v>
      </c>
      <c r="B409" s="97" t="s">
        <v>853</v>
      </c>
      <c r="C409" s="98" t="s">
        <v>1432</v>
      </c>
      <c r="D409" s="99" t="s">
        <v>17</v>
      </c>
      <c r="E409" s="99">
        <v>2</v>
      </c>
      <c r="F409" s="99">
        <v>0.3</v>
      </c>
      <c r="G409" s="100"/>
      <c r="H409" s="101"/>
      <c r="I409" s="123">
        <v>62.73</v>
      </c>
      <c r="J409" s="102">
        <f t="shared" si="18"/>
        <v>125.46</v>
      </c>
      <c r="K409" s="101">
        <f>BDI!$G$17</f>
        <v>0.11260000000000001</v>
      </c>
      <c r="L409" s="101"/>
      <c r="M409" s="101"/>
      <c r="N409" s="104">
        <f t="shared" si="19"/>
        <v>69.790000000000006</v>
      </c>
      <c r="O409" s="103">
        <f t="shared" si="20"/>
        <v>41.87</v>
      </c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  <c r="AN409" s="77"/>
      <c r="AO409" s="77"/>
      <c r="AP409" s="77"/>
      <c r="AQ409" s="77"/>
      <c r="AR409" s="77"/>
      <c r="AS409" s="77"/>
      <c r="AT409" s="77"/>
      <c r="AU409" s="77"/>
      <c r="AV409" s="77"/>
      <c r="AW409" s="77"/>
      <c r="AX409" s="77"/>
      <c r="AY409" s="77"/>
      <c r="AZ409" s="77"/>
      <c r="BA409" s="77"/>
      <c r="BB409" s="77"/>
      <c r="BC409" s="77"/>
      <c r="BD409" s="77"/>
      <c r="BE409" s="77"/>
      <c r="BF409" s="77"/>
      <c r="BG409" s="77"/>
      <c r="BH409" s="77"/>
      <c r="BI409" s="77"/>
      <c r="BJ409" s="77"/>
      <c r="BK409" s="77"/>
      <c r="BL409" s="77"/>
      <c r="BM409" s="77"/>
      <c r="BN409" s="77"/>
      <c r="BO409" s="77"/>
      <c r="BP409" s="77"/>
      <c r="BQ409" s="77"/>
      <c r="BR409" s="77"/>
      <c r="BS409" s="77"/>
      <c r="BT409" s="77"/>
      <c r="BU409" s="77"/>
      <c r="BV409" s="77"/>
      <c r="BW409" s="77"/>
      <c r="BX409" s="77"/>
      <c r="BY409" s="77"/>
      <c r="BZ409" s="77"/>
      <c r="CA409" s="77"/>
      <c r="CB409" s="77"/>
      <c r="CC409" s="77"/>
      <c r="CD409" s="77"/>
      <c r="CE409" s="77"/>
      <c r="CF409" s="77"/>
      <c r="CG409" s="77"/>
      <c r="CH409" s="77"/>
      <c r="CI409" s="77"/>
      <c r="CJ409" s="77"/>
      <c r="CK409" s="77"/>
      <c r="CL409" s="77"/>
      <c r="CM409" s="77"/>
      <c r="CN409" s="77"/>
      <c r="CO409" s="77"/>
      <c r="CP409" s="77"/>
      <c r="CQ409" s="77"/>
      <c r="CR409" s="77"/>
      <c r="CS409" s="77"/>
      <c r="CT409" s="77"/>
      <c r="CU409" s="77"/>
      <c r="CV409" s="77"/>
      <c r="CW409" s="77"/>
      <c r="CX409" s="77"/>
      <c r="CY409" s="77"/>
      <c r="CZ409" s="77"/>
      <c r="DA409" s="77"/>
      <c r="DB409" s="77"/>
      <c r="DC409" s="77"/>
      <c r="DD409" s="77"/>
      <c r="DE409" s="77"/>
      <c r="DF409" s="77"/>
      <c r="DG409" s="77"/>
      <c r="DH409" s="77"/>
      <c r="DI409" s="77"/>
      <c r="DJ409" s="77"/>
      <c r="DK409" s="77"/>
      <c r="DL409" s="77"/>
      <c r="DM409" s="77"/>
      <c r="DN409" s="77"/>
      <c r="DO409" s="77"/>
      <c r="DP409" s="77"/>
      <c r="DQ409" s="77"/>
      <c r="DR409" s="77"/>
      <c r="DS409" s="77"/>
      <c r="DT409" s="77"/>
      <c r="DU409" s="77"/>
      <c r="DV409" s="77"/>
      <c r="DW409" s="77"/>
      <c r="DX409" s="77"/>
      <c r="DY409" s="77"/>
      <c r="DZ409" s="77"/>
      <c r="EA409" s="77"/>
      <c r="EB409" s="77"/>
      <c r="EC409" s="77"/>
      <c r="ED409" s="77"/>
      <c r="EE409" s="77"/>
      <c r="EF409" s="77"/>
      <c r="EG409" s="77"/>
      <c r="EH409" s="77"/>
      <c r="EI409" s="77"/>
      <c r="EJ409" s="77"/>
      <c r="EK409" s="77"/>
      <c r="EL409" s="77"/>
      <c r="EM409" s="77"/>
      <c r="EN409" s="77"/>
      <c r="EO409" s="77"/>
      <c r="EP409" s="77"/>
      <c r="EQ409" s="77"/>
      <c r="ER409" s="77"/>
      <c r="ES409" s="77"/>
      <c r="ET409" s="77"/>
      <c r="EU409" s="77"/>
      <c r="EV409" s="77"/>
      <c r="EW409" s="77"/>
      <c r="EX409" s="77"/>
      <c r="EY409" s="77"/>
      <c r="EZ409" s="77"/>
      <c r="FA409" s="77"/>
      <c r="FB409" s="77"/>
      <c r="FC409" s="77"/>
      <c r="FD409" s="77"/>
      <c r="FE409" s="77"/>
      <c r="FF409" s="77"/>
      <c r="FG409" s="77"/>
      <c r="FH409" s="77"/>
      <c r="FI409" s="77"/>
      <c r="FJ409" s="77"/>
      <c r="FK409" s="77"/>
    </row>
    <row r="410" spans="1:167" s="78" customFormat="1" x14ac:dyDescent="0.2">
      <c r="A410" s="97" t="s">
        <v>2182</v>
      </c>
      <c r="B410" s="97" t="s">
        <v>854</v>
      </c>
      <c r="C410" s="98" t="s">
        <v>1433</v>
      </c>
      <c r="D410" s="99" t="s">
        <v>8</v>
      </c>
      <c r="E410" s="99">
        <v>30</v>
      </c>
      <c r="F410" s="99">
        <v>0.3</v>
      </c>
      <c r="G410" s="100"/>
      <c r="H410" s="101"/>
      <c r="I410" s="123">
        <v>195.04</v>
      </c>
      <c r="J410" s="102">
        <f t="shared" si="18"/>
        <v>5851.2</v>
      </c>
      <c r="K410" s="101">
        <f>BDI!$G$17</f>
        <v>0.11260000000000001</v>
      </c>
      <c r="L410" s="101"/>
      <c r="M410" s="101"/>
      <c r="N410" s="104">
        <f t="shared" si="19"/>
        <v>217</v>
      </c>
      <c r="O410" s="103">
        <f t="shared" si="20"/>
        <v>1953</v>
      </c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77"/>
      <c r="AN410" s="77"/>
      <c r="AO410" s="77"/>
      <c r="AP410" s="77"/>
      <c r="AQ410" s="77"/>
      <c r="AR410" s="77"/>
      <c r="AS410" s="77"/>
      <c r="AT410" s="77"/>
      <c r="AU410" s="77"/>
      <c r="AV410" s="77"/>
      <c r="AW410" s="77"/>
      <c r="AX410" s="77"/>
      <c r="AY410" s="77"/>
      <c r="AZ410" s="77"/>
      <c r="BA410" s="77"/>
      <c r="BB410" s="77"/>
      <c r="BC410" s="77"/>
      <c r="BD410" s="77"/>
      <c r="BE410" s="77"/>
      <c r="BF410" s="77"/>
      <c r="BG410" s="77"/>
      <c r="BH410" s="77"/>
      <c r="BI410" s="77"/>
      <c r="BJ410" s="77"/>
      <c r="BK410" s="77"/>
      <c r="BL410" s="77"/>
      <c r="BM410" s="77"/>
      <c r="BN410" s="77"/>
      <c r="BO410" s="77"/>
      <c r="BP410" s="77"/>
      <c r="BQ410" s="77"/>
      <c r="BR410" s="77"/>
      <c r="BS410" s="77"/>
      <c r="BT410" s="77"/>
      <c r="BU410" s="77"/>
      <c r="BV410" s="77"/>
      <c r="BW410" s="77"/>
      <c r="BX410" s="77"/>
      <c r="BY410" s="77"/>
      <c r="BZ410" s="77"/>
      <c r="CA410" s="77"/>
      <c r="CB410" s="77"/>
      <c r="CC410" s="77"/>
      <c r="CD410" s="77"/>
      <c r="CE410" s="77"/>
      <c r="CF410" s="77"/>
      <c r="CG410" s="77"/>
      <c r="CH410" s="77"/>
      <c r="CI410" s="77"/>
      <c r="CJ410" s="77"/>
      <c r="CK410" s="77"/>
      <c r="CL410" s="77"/>
      <c r="CM410" s="77"/>
      <c r="CN410" s="77"/>
      <c r="CO410" s="77"/>
      <c r="CP410" s="77"/>
      <c r="CQ410" s="77"/>
      <c r="CR410" s="77"/>
      <c r="CS410" s="77"/>
      <c r="CT410" s="77"/>
      <c r="CU410" s="77"/>
      <c r="CV410" s="77"/>
      <c r="CW410" s="77"/>
      <c r="CX410" s="77"/>
      <c r="CY410" s="77"/>
      <c r="CZ410" s="77"/>
      <c r="DA410" s="77"/>
      <c r="DB410" s="77"/>
      <c r="DC410" s="77"/>
      <c r="DD410" s="77"/>
      <c r="DE410" s="77"/>
      <c r="DF410" s="77"/>
      <c r="DG410" s="77"/>
      <c r="DH410" s="77"/>
      <c r="DI410" s="77"/>
      <c r="DJ410" s="77"/>
      <c r="DK410" s="77"/>
      <c r="DL410" s="77"/>
      <c r="DM410" s="77"/>
      <c r="DN410" s="77"/>
      <c r="DO410" s="77"/>
      <c r="DP410" s="77"/>
      <c r="DQ410" s="77"/>
      <c r="DR410" s="77"/>
      <c r="DS410" s="77"/>
      <c r="DT410" s="77"/>
      <c r="DU410" s="77"/>
      <c r="DV410" s="77"/>
      <c r="DW410" s="77"/>
      <c r="DX410" s="77"/>
      <c r="DY410" s="77"/>
      <c r="DZ410" s="77"/>
      <c r="EA410" s="77"/>
      <c r="EB410" s="77"/>
      <c r="EC410" s="77"/>
      <c r="ED410" s="77"/>
      <c r="EE410" s="77"/>
      <c r="EF410" s="77"/>
      <c r="EG410" s="77"/>
      <c r="EH410" s="77"/>
      <c r="EI410" s="77"/>
      <c r="EJ410" s="77"/>
      <c r="EK410" s="77"/>
      <c r="EL410" s="77"/>
      <c r="EM410" s="77"/>
      <c r="EN410" s="77"/>
      <c r="EO410" s="77"/>
      <c r="EP410" s="77"/>
      <c r="EQ410" s="77"/>
      <c r="ER410" s="77"/>
      <c r="ES410" s="77"/>
      <c r="ET410" s="77"/>
      <c r="EU410" s="77"/>
      <c r="EV410" s="77"/>
      <c r="EW410" s="77"/>
      <c r="EX410" s="77"/>
      <c r="EY410" s="77"/>
      <c r="EZ410" s="77"/>
      <c r="FA410" s="77"/>
      <c r="FB410" s="77"/>
      <c r="FC410" s="77"/>
      <c r="FD410" s="77"/>
      <c r="FE410" s="77"/>
      <c r="FF410" s="77"/>
      <c r="FG410" s="77"/>
      <c r="FH410" s="77"/>
      <c r="FI410" s="77"/>
      <c r="FJ410" s="77"/>
      <c r="FK410" s="77"/>
    </row>
    <row r="411" spans="1:167" s="78" customFormat="1" x14ac:dyDescent="0.2">
      <c r="A411" s="97" t="s">
        <v>2183</v>
      </c>
      <c r="B411" s="97" t="s">
        <v>855</v>
      </c>
      <c r="C411" s="98" t="s">
        <v>1434</v>
      </c>
      <c r="D411" s="99" t="s">
        <v>17</v>
      </c>
      <c r="E411" s="99">
        <v>4</v>
      </c>
      <c r="F411" s="99">
        <v>0.3</v>
      </c>
      <c r="G411" s="100"/>
      <c r="H411" s="101"/>
      <c r="I411" s="123">
        <v>74.94</v>
      </c>
      <c r="J411" s="102">
        <f t="shared" si="18"/>
        <v>299.76</v>
      </c>
      <c r="K411" s="101">
        <f>BDI!$G$17</f>
        <v>0.11260000000000001</v>
      </c>
      <c r="L411" s="101"/>
      <c r="M411" s="101"/>
      <c r="N411" s="104">
        <f t="shared" si="19"/>
        <v>83.38</v>
      </c>
      <c r="O411" s="103">
        <f t="shared" si="20"/>
        <v>100.06</v>
      </c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  <c r="AN411" s="77"/>
      <c r="AO411" s="77"/>
      <c r="AP411" s="77"/>
      <c r="AQ411" s="77"/>
      <c r="AR411" s="77"/>
      <c r="AS411" s="77"/>
      <c r="AT411" s="77"/>
      <c r="AU411" s="77"/>
      <c r="AV411" s="77"/>
      <c r="AW411" s="77"/>
      <c r="AX411" s="77"/>
      <c r="AY411" s="77"/>
      <c r="AZ411" s="77"/>
      <c r="BA411" s="77"/>
      <c r="BB411" s="77"/>
      <c r="BC411" s="77"/>
      <c r="BD411" s="77"/>
      <c r="BE411" s="77"/>
      <c r="BF411" s="77"/>
      <c r="BG411" s="77"/>
      <c r="BH411" s="77"/>
      <c r="BI411" s="77"/>
      <c r="BJ411" s="77"/>
      <c r="BK411" s="77"/>
      <c r="BL411" s="77"/>
      <c r="BM411" s="77"/>
      <c r="BN411" s="77"/>
      <c r="BO411" s="77"/>
      <c r="BP411" s="77"/>
      <c r="BQ411" s="77"/>
      <c r="BR411" s="77"/>
      <c r="BS411" s="77"/>
      <c r="BT411" s="77"/>
      <c r="BU411" s="77"/>
      <c r="BV411" s="77"/>
      <c r="BW411" s="77"/>
      <c r="BX411" s="77"/>
      <c r="BY411" s="77"/>
      <c r="BZ411" s="77"/>
      <c r="CA411" s="77"/>
      <c r="CB411" s="77"/>
      <c r="CC411" s="77"/>
      <c r="CD411" s="77"/>
      <c r="CE411" s="77"/>
      <c r="CF411" s="77"/>
      <c r="CG411" s="77"/>
      <c r="CH411" s="77"/>
      <c r="CI411" s="77"/>
      <c r="CJ411" s="77"/>
      <c r="CK411" s="77"/>
      <c r="CL411" s="77"/>
      <c r="CM411" s="77"/>
      <c r="CN411" s="77"/>
      <c r="CO411" s="77"/>
      <c r="CP411" s="77"/>
      <c r="CQ411" s="77"/>
      <c r="CR411" s="77"/>
      <c r="CS411" s="77"/>
      <c r="CT411" s="77"/>
      <c r="CU411" s="77"/>
      <c r="CV411" s="77"/>
      <c r="CW411" s="77"/>
      <c r="CX411" s="77"/>
      <c r="CY411" s="77"/>
      <c r="CZ411" s="77"/>
      <c r="DA411" s="77"/>
      <c r="DB411" s="77"/>
      <c r="DC411" s="77"/>
      <c r="DD411" s="77"/>
      <c r="DE411" s="77"/>
      <c r="DF411" s="77"/>
      <c r="DG411" s="77"/>
      <c r="DH411" s="77"/>
      <c r="DI411" s="77"/>
      <c r="DJ411" s="77"/>
      <c r="DK411" s="77"/>
      <c r="DL411" s="77"/>
      <c r="DM411" s="77"/>
      <c r="DN411" s="77"/>
      <c r="DO411" s="77"/>
      <c r="DP411" s="77"/>
      <c r="DQ411" s="77"/>
      <c r="DR411" s="77"/>
      <c r="DS411" s="77"/>
      <c r="DT411" s="77"/>
      <c r="DU411" s="77"/>
      <c r="DV411" s="77"/>
      <c r="DW411" s="77"/>
      <c r="DX411" s="77"/>
      <c r="DY411" s="77"/>
      <c r="DZ411" s="77"/>
      <c r="EA411" s="77"/>
      <c r="EB411" s="77"/>
      <c r="EC411" s="77"/>
      <c r="ED411" s="77"/>
      <c r="EE411" s="77"/>
      <c r="EF411" s="77"/>
      <c r="EG411" s="77"/>
      <c r="EH411" s="77"/>
      <c r="EI411" s="77"/>
      <c r="EJ411" s="77"/>
      <c r="EK411" s="77"/>
      <c r="EL411" s="77"/>
      <c r="EM411" s="77"/>
      <c r="EN411" s="77"/>
      <c r="EO411" s="77"/>
      <c r="EP411" s="77"/>
      <c r="EQ411" s="77"/>
      <c r="ER411" s="77"/>
      <c r="ES411" s="77"/>
      <c r="ET411" s="77"/>
      <c r="EU411" s="77"/>
      <c r="EV411" s="77"/>
      <c r="EW411" s="77"/>
      <c r="EX411" s="77"/>
      <c r="EY411" s="77"/>
      <c r="EZ411" s="77"/>
      <c r="FA411" s="77"/>
      <c r="FB411" s="77"/>
      <c r="FC411" s="77"/>
      <c r="FD411" s="77"/>
      <c r="FE411" s="77"/>
      <c r="FF411" s="77"/>
      <c r="FG411" s="77"/>
      <c r="FH411" s="77"/>
      <c r="FI411" s="77"/>
      <c r="FJ411" s="77"/>
      <c r="FK411" s="77"/>
    </row>
    <row r="412" spans="1:167" s="78" customFormat="1" x14ac:dyDescent="0.2">
      <c r="A412" s="97" t="s">
        <v>2184</v>
      </c>
      <c r="B412" s="97" t="s">
        <v>856</v>
      </c>
      <c r="C412" s="98" t="s">
        <v>1435</v>
      </c>
      <c r="D412" s="99" t="s">
        <v>17</v>
      </c>
      <c r="E412" s="99">
        <v>4</v>
      </c>
      <c r="F412" s="99">
        <v>0.3</v>
      </c>
      <c r="G412" s="100"/>
      <c r="H412" s="101"/>
      <c r="I412" s="123">
        <v>82.55</v>
      </c>
      <c r="J412" s="102">
        <f t="shared" si="18"/>
        <v>330.2</v>
      </c>
      <c r="K412" s="101">
        <f>BDI!$G$17</f>
        <v>0.11260000000000001</v>
      </c>
      <c r="L412" s="101"/>
      <c r="M412" s="101"/>
      <c r="N412" s="104">
        <f t="shared" si="19"/>
        <v>91.85</v>
      </c>
      <c r="O412" s="103">
        <f t="shared" si="20"/>
        <v>110.22</v>
      </c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  <c r="AN412" s="77"/>
      <c r="AO412" s="77"/>
      <c r="AP412" s="77"/>
      <c r="AQ412" s="77"/>
      <c r="AR412" s="77"/>
      <c r="AS412" s="77"/>
      <c r="AT412" s="77"/>
      <c r="AU412" s="77"/>
      <c r="AV412" s="77"/>
      <c r="AW412" s="77"/>
      <c r="AX412" s="77"/>
      <c r="AY412" s="77"/>
      <c r="AZ412" s="77"/>
      <c r="BA412" s="77"/>
      <c r="BB412" s="77"/>
      <c r="BC412" s="77"/>
      <c r="BD412" s="77"/>
      <c r="BE412" s="77"/>
      <c r="BF412" s="77"/>
      <c r="BG412" s="77"/>
      <c r="BH412" s="77"/>
      <c r="BI412" s="77"/>
      <c r="BJ412" s="77"/>
      <c r="BK412" s="77"/>
      <c r="BL412" s="77"/>
      <c r="BM412" s="77"/>
      <c r="BN412" s="77"/>
      <c r="BO412" s="77"/>
      <c r="BP412" s="77"/>
      <c r="BQ412" s="77"/>
      <c r="BR412" s="77"/>
      <c r="BS412" s="77"/>
      <c r="BT412" s="77"/>
      <c r="BU412" s="77"/>
      <c r="BV412" s="77"/>
      <c r="BW412" s="77"/>
      <c r="BX412" s="77"/>
      <c r="BY412" s="77"/>
      <c r="BZ412" s="77"/>
      <c r="CA412" s="77"/>
      <c r="CB412" s="77"/>
      <c r="CC412" s="77"/>
      <c r="CD412" s="77"/>
      <c r="CE412" s="77"/>
      <c r="CF412" s="77"/>
      <c r="CG412" s="77"/>
      <c r="CH412" s="77"/>
      <c r="CI412" s="77"/>
      <c r="CJ412" s="77"/>
      <c r="CK412" s="77"/>
      <c r="CL412" s="77"/>
      <c r="CM412" s="77"/>
      <c r="CN412" s="77"/>
      <c r="CO412" s="77"/>
      <c r="CP412" s="77"/>
      <c r="CQ412" s="77"/>
      <c r="CR412" s="77"/>
      <c r="CS412" s="77"/>
      <c r="CT412" s="77"/>
      <c r="CU412" s="77"/>
      <c r="CV412" s="77"/>
      <c r="CW412" s="77"/>
      <c r="CX412" s="77"/>
      <c r="CY412" s="77"/>
      <c r="CZ412" s="77"/>
      <c r="DA412" s="77"/>
      <c r="DB412" s="77"/>
      <c r="DC412" s="77"/>
      <c r="DD412" s="77"/>
      <c r="DE412" s="77"/>
      <c r="DF412" s="77"/>
      <c r="DG412" s="77"/>
      <c r="DH412" s="77"/>
      <c r="DI412" s="77"/>
      <c r="DJ412" s="77"/>
      <c r="DK412" s="77"/>
      <c r="DL412" s="77"/>
      <c r="DM412" s="77"/>
      <c r="DN412" s="77"/>
      <c r="DO412" s="77"/>
      <c r="DP412" s="77"/>
      <c r="DQ412" s="77"/>
      <c r="DR412" s="77"/>
      <c r="DS412" s="77"/>
      <c r="DT412" s="77"/>
      <c r="DU412" s="77"/>
      <c r="DV412" s="77"/>
      <c r="DW412" s="77"/>
      <c r="DX412" s="77"/>
      <c r="DY412" s="77"/>
      <c r="DZ412" s="77"/>
      <c r="EA412" s="77"/>
      <c r="EB412" s="77"/>
      <c r="EC412" s="77"/>
      <c r="ED412" s="77"/>
      <c r="EE412" s="77"/>
      <c r="EF412" s="77"/>
      <c r="EG412" s="77"/>
      <c r="EH412" s="77"/>
      <c r="EI412" s="77"/>
      <c r="EJ412" s="77"/>
      <c r="EK412" s="77"/>
      <c r="EL412" s="77"/>
      <c r="EM412" s="77"/>
      <c r="EN412" s="77"/>
      <c r="EO412" s="77"/>
      <c r="EP412" s="77"/>
      <c r="EQ412" s="77"/>
      <c r="ER412" s="77"/>
      <c r="ES412" s="77"/>
      <c r="ET412" s="77"/>
      <c r="EU412" s="77"/>
      <c r="EV412" s="77"/>
      <c r="EW412" s="77"/>
      <c r="EX412" s="77"/>
      <c r="EY412" s="77"/>
      <c r="EZ412" s="77"/>
      <c r="FA412" s="77"/>
      <c r="FB412" s="77"/>
      <c r="FC412" s="77"/>
      <c r="FD412" s="77"/>
      <c r="FE412" s="77"/>
      <c r="FF412" s="77"/>
      <c r="FG412" s="77"/>
      <c r="FH412" s="77"/>
      <c r="FI412" s="77"/>
      <c r="FJ412" s="77"/>
      <c r="FK412" s="77"/>
    </row>
    <row r="413" spans="1:167" s="78" customFormat="1" x14ac:dyDescent="0.2">
      <c r="A413" s="97" t="s">
        <v>2185</v>
      </c>
      <c r="B413" s="97" t="s">
        <v>857</v>
      </c>
      <c r="C413" s="98" t="s">
        <v>1436</v>
      </c>
      <c r="D413" s="99" t="s">
        <v>17</v>
      </c>
      <c r="E413" s="99">
        <v>4</v>
      </c>
      <c r="F413" s="99">
        <v>0.3</v>
      </c>
      <c r="G413" s="100"/>
      <c r="H413" s="101"/>
      <c r="I413" s="123">
        <v>53.23</v>
      </c>
      <c r="J413" s="102">
        <f t="shared" si="18"/>
        <v>212.92</v>
      </c>
      <c r="K413" s="101">
        <f>BDI!$G$17</f>
        <v>0.11260000000000001</v>
      </c>
      <c r="L413" s="101"/>
      <c r="M413" s="101"/>
      <c r="N413" s="104">
        <f t="shared" si="19"/>
        <v>59.22</v>
      </c>
      <c r="O413" s="103">
        <f t="shared" si="20"/>
        <v>71.06</v>
      </c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  <c r="AN413" s="77"/>
      <c r="AO413" s="77"/>
      <c r="AP413" s="77"/>
      <c r="AQ413" s="77"/>
      <c r="AR413" s="77"/>
      <c r="AS413" s="77"/>
      <c r="AT413" s="77"/>
      <c r="AU413" s="77"/>
      <c r="AV413" s="77"/>
      <c r="AW413" s="77"/>
      <c r="AX413" s="77"/>
      <c r="AY413" s="77"/>
      <c r="AZ413" s="77"/>
      <c r="BA413" s="77"/>
      <c r="BB413" s="77"/>
      <c r="BC413" s="77"/>
      <c r="BD413" s="77"/>
      <c r="BE413" s="77"/>
      <c r="BF413" s="77"/>
      <c r="BG413" s="77"/>
      <c r="BH413" s="77"/>
      <c r="BI413" s="77"/>
      <c r="BJ413" s="77"/>
      <c r="BK413" s="77"/>
      <c r="BL413" s="77"/>
      <c r="BM413" s="77"/>
      <c r="BN413" s="77"/>
      <c r="BO413" s="77"/>
      <c r="BP413" s="77"/>
      <c r="BQ413" s="77"/>
      <c r="BR413" s="77"/>
      <c r="BS413" s="77"/>
      <c r="BT413" s="77"/>
      <c r="BU413" s="77"/>
      <c r="BV413" s="77"/>
      <c r="BW413" s="77"/>
      <c r="BX413" s="77"/>
      <c r="BY413" s="77"/>
      <c r="BZ413" s="77"/>
      <c r="CA413" s="77"/>
      <c r="CB413" s="77"/>
      <c r="CC413" s="77"/>
      <c r="CD413" s="77"/>
      <c r="CE413" s="77"/>
      <c r="CF413" s="77"/>
      <c r="CG413" s="77"/>
      <c r="CH413" s="77"/>
      <c r="CI413" s="77"/>
      <c r="CJ413" s="77"/>
      <c r="CK413" s="77"/>
      <c r="CL413" s="77"/>
      <c r="CM413" s="77"/>
      <c r="CN413" s="77"/>
      <c r="CO413" s="77"/>
      <c r="CP413" s="77"/>
      <c r="CQ413" s="77"/>
      <c r="CR413" s="77"/>
      <c r="CS413" s="77"/>
      <c r="CT413" s="77"/>
      <c r="CU413" s="77"/>
      <c r="CV413" s="77"/>
      <c r="CW413" s="77"/>
      <c r="CX413" s="77"/>
      <c r="CY413" s="77"/>
      <c r="CZ413" s="77"/>
      <c r="DA413" s="77"/>
      <c r="DB413" s="77"/>
      <c r="DC413" s="77"/>
      <c r="DD413" s="77"/>
      <c r="DE413" s="77"/>
      <c r="DF413" s="77"/>
      <c r="DG413" s="77"/>
      <c r="DH413" s="77"/>
      <c r="DI413" s="77"/>
      <c r="DJ413" s="77"/>
      <c r="DK413" s="77"/>
      <c r="DL413" s="77"/>
      <c r="DM413" s="77"/>
      <c r="DN413" s="77"/>
      <c r="DO413" s="77"/>
      <c r="DP413" s="77"/>
      <c r="DQ413" s="77"/>
      <c r="DR413" s="77"/>
      <c r="DS413" s="77"/>
      <c r="DT413" s="77"/>
      <c r="DU413" s="77"/>
      <c r="DV413" s="77"/>
      <c r="DW413" s="77"/>
      <c r="DX413" s="77"/>
      <c r="DY413" s="77"/>
      <c r="DZ413" s="77"/>
      <c r="EA413" s="77"/>
      <c r="EB413" s="77"/>
      <c r="EC413" s="77"/>
      <c r="ED413" s="77"/>
      <c r="EE413" s="77"/>
      <c r="EF413" s="77"/>
      <c r="EG413" s="77"/>
      <c r="EH413" s="77"/>
      <c r="EI413" s="77"/>
      <c r="EJ413" s="77"/>
      <c r="EK413" s="77"/>
      <c r="EL413" s="77"/>
      <c r="EM413" s="77"/>
      <c r="EN413" s="77"/>
      <c r="EO413" s="77"/>
      <c r="EP413" s="77"/>
      <c r="EQ413" s="77"/>
      <c r="ER413" s="77"/>
      <c r="ES413" s="77"/>
      <c r="ET413" s="77"/>
      <c r="EU413" s="77"/>
      <c r="EV413" s="77"/>
      <c r="EW413" s="77"/>
      <c r="EX413" s="77"/>
      <c r="EY413" s="77"/>
      <c r="EZ413" s="77"/>
      <c r="FA413" s="77"/>
      <c r="FB413" s="77"/>
      <c r="FC413" s="77"/>
      <c r="FD413" s="77"/>
      <c r="FE413" s="77"/>
      <c r="FF413" s="77"/>
      <c r="FG413" s="77"/>
      <c r="FH413" s="77"/>
      <c r="FI413" s="77"/>
      <c r="FJ413" s="77"/>
      <c r="FK413" s="77"/>
    </row>
    <row r="414" spans="1:167" s="78" customFormat="1" x14ac:dyDescent="0.2">
      <c r="A414" s="97" t="s">
        <v>2186</v>
      </c>
      <c r="B414" s="97" t="s">
        <v>858</v>
      </c>
      <c r="C414" s="98" t="s">
        <v>1437</v>
      </c>
      <c r="D414" s="99" t="s">
        <v>17</v>
      </c>
      <c r="E414" s="99">
        <v>4</v>
      </c>
      <c r="F414" s="99">
        <v>0.3</v>
      </c>
      <c r="G414" s="100"/>
      <c r="H414" s="101"/>
      <c r="I414" s="123">
        <v>83.95</v>
      </c>
      <c r="J414" s="102">
        <f t="shared" si="18"/>
        <v>335.8</v>
      </c>
      <c r="K414" s="101">
        <f>BDI!$G$17</f>
        <v>0.11260000000000001</v>
      </c>
      <c r="L414" s="101"/>
      <c r="M414" s="101"/>
      <c r="N414" s="104">
        <f t="shared" si="19"/>
        <v>93.4</v>
      </c>
      <c r="O414" s="103">
        <f t="shared" si="20"/>
        <v>112.08</v>
      </c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  <c r="AN414" s="77"/>
      <c r="AO414" s="77"/>
      <c r="AP414" s="77"/>
      <c r="AQ414" s="77"/>
      <c r="AR414" s="77"/>
      <c r="AS414" s="77"/>
      <c r="AT414" s="77"/>
      <c r="AU414" s="77"/>
      <c r="AV414" s="77"/>
      <c r="AW414" s="77"/>
      <c r="AX414" s="77"/>
      <c r="AY414" s="77"/>
      <c r="AZ414" s="77"/>
      <c r="BA414" s="77"/>
      <c r="BB414" s="77"/>
      <c r="BC414" s="77"/>
      <c r="BD414" s="77"/>
      <c r="BE414" s="77"/>
      <c r="BF414" s="77"/>
      <c r="BG414" s="77"/>
      <c r="BH414" s="77"/>
      <c r="BI414" s="77"/>
      <c r="BJ414" s="77"/>
      <c r="BK414" s="77"/>
      <c r="BL414" s="77"/>
      <c r="BM414" s="77"/>
      <c r="BN414" s="77"/>
      <c r="BO414" s="77"/>
      <c r="BP414" s="77"/>
      <c r="BQ414" s="77"/>
      <c r="BR414" s="77"/>
      <c r="BS414" s="77"/>
      <c r="BT414" s="77"/>
      <c r="BU414" s="77"/>
      <c r="BV414" s="77"/>
      <c r="BW414" s="77"/>
      <c r="BX414" s="77"/>
      <c r="BY414" s="77"/>
      <c r="BZ414" s="77"/>
      <c r="CA414" s="77"/>
      <c r="CB414" s="77"/>
      <c r="CC414" s="77"/>
      <c r="CD414" s="77"/>
      <c r="CE414" s="77"/>
      <c r="CF414" s="77"/>
      <c r="CG414" s="77"/>
      <c r="CH414" s="77"/>
      <c r="CI414" s="77"/>
      <c r="CJ414" s="77"/>
      <c r="CK414" s="77"/>
      <c r="CL414" s="77"/>
      <c r="CM414" s="77"/>
      <c r="CN414" s="77"/>
      <c r="CO414" s="77"/>
      <c r="CP414" s="77"/>
      <c r="CQ414" s="77"/>
      <c r="CR414" s="77"/>
      <c r="CS414" s="77"/>
      <c r="CT414" s="77"/>
      <c r="CU414" s="77"/>
      <c r="CV414" s="77"/>
      <c r="CW414" s="77"/>
      <c r="CX414" s="77"/>
      <c r="CY414" s="77"/>
      <c r="CZ414" s="77"/>
      <c r="DA414" s="77"/>
      <c r="DB414" s="77"/>
      <c r="DC414" s="77"/>
      <c r="DD414" s="77"/>
      <c r="DE414" s="77"/>
      <c r="DF414" s="77"/>
      <c r="DG414" s="77"/>
      <c r="DH414" s="77"/>
      <c r="DI414" s="77"/>
      <c r="DJ414" s="77"/>
      <c r="DK414" s="77"/>
      <c r="DL414" s="77"/>
      <c r="DM414" s="77"/>
      <c r="DN414" s="77"/>
      <c r="DO414" s="77"/>
      <c r="DP414" s="77"/>
      <c r="DQ414" s="77"/>
      <c r="DR414" s="77"/>
      <c r="DS414" s="77"/>
      <c r="DT414" s="77"/>
      <c r="DU414" s="77"/>
      <c r="DV414" s="77"/>
      <c r="DW414" s="77"/>
      <c r="DX414" s="77"/>
      <c r="DY414" s="77"/>
      <c r="DZ414" s="77"/>
      <c r="EA414" s="77"/>
      <c r="EB414" s="77"/>
      <c r="EC414" s="77"/>
      <c r="ED414" s="77"/>
      <c r="EE414" s="77"/>
      <c r="EF414" s="77"/>
      <c r="EG414" s="77"/>
      <c r="EH414" s="77"/>
      <c r="EI414" s="77"/>
      <c r="EJ414" s="77"/>
      <c r="EK414" s="77"/>
      <c r="EL414" s="77"/>
      <c r="EM414" s="77"/>
      <c r="EN414" s="77"/>
      <c r="EO414" s="77"/>
      <c r="EP414" s="77"/>
      <c r="EQ414" s="77"/>
      <c r="ER414" s="77"/>
      <c r="ES414" s="77"/>
      <c r="ET414" s="77"/>
      <c r="EU414" s="77"/>
      <c r="EV414" s="77"/>
      <c r="EW414" s="77"/>
      <c r="EX414" s="77"/>
      <c r="EY414" s="77"/>
      <c r="EZ414" s="77"/>
      <c r="FA414" s="77"/>
      <c r="FB414" s="77"/>
      <c r="FC414" s="77"/>
      <c r="FD414" s="77"/>
      <c r="FE414" s="77"/>
      <c r="FF414" s="77"/>
      <c r="FG414" s="77"/>
      <c r="FH414" s="77"/>
      <c r="FI414" s="77"/>
      <c r="FJ414" s="77"/>
      <c r="FK414" s="77"/>
    </row>
    <row r="415" spans="1:167" s="78" customFormat="1" x14ac:dyDescent="0.2">
      <c r="A415" s="97" t="s">
        <v>2187</v>
      </c>
      <c r="B415" s="97" t="s">
        <v>859</v>
      </c>
      <c r="C415" s="98" t="s">
        <v>1438</v>
      </c>
      <c r="D415" s="99" t="s">
        <v>17</v>
      </c>
      <c r="E415" s="99">
        <v>2</v>
      </c>
      <c r="F415" s="99">
        <v>0.3</v>
      </c>
      <c r="G415" s="100"/>
      <c r="H415" s="101"/>
      <c r="I415" s="123">
        <v>91.1</v>
      </c>
      <c r="J415" s="102">
        <f t="shared" si="18"/>
        <v>182.2</v>
      </c>
      <c r="K415" s="101">
        <f>BDI!$G$17</f>
        <v>0.11260000000000001</v>
      </c>
      <c r="L415" s="101"/>
      <c r="M415" s="101"/>
      <c r="N415" s="104">
        <f t="shared" si="19"/>
        <v>101.36</v>
      </c>
      <c r="O415" s="103">
        <f t="shared" si="20"/>
        <v>60.82</v>
      </c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  <c r="AN415" s="77"/>
      <c r="AO415" s="77"/>
      <c r="AP415" s="77"/>
      <c r="AQ415" s="77"/>
      <c r="AR415" s="77"/>
      <c r="AS415" s="77"/>
      <c r="AT415" s="77"/>
      <c r="AU415" s="77"/>
      <c r="AV415" s="77"/>
      <c r="AW415" s="77"/>
      <c r="AX415" s="77"/>
      <c r="AY415" s="77"/>
      <c r="AZ415" s="77"/>
      <c r="BA415" s="77"/>
      <c r="BB415" s="77"/>
      <c r="BC415" s="77"/>
      <c r="BD415" s="77"/>
      <c r="BE415" s="77"/>
      <c r="BF415" s="77"/>
      <c r="BG415" s="77"/>
      <c r="BH415" s="77"/>
      <c r="BI415" s="77"/>
      <c r="BJ415" s="77"/>
      <c r="BK415" s="77"/>
      <c r="BL415" s="77"/>
      <c r="BM415" s="77"/>
      <c r="BN415" s="77"/>
      <c r="BO415" s="77"/>
      <c r="BP415" s="77"/>
      <c r="BQ415" s="77"/>
      <c r="BR415" s="77"/>
      <c r="BS415" s="77"/>
      <c r="BT415" s="77"/>
      <c r="BU415" s="77"/>
      <c r="BV415" s="77"/>
      <c r="BW415" s="77"/>
      <c r="BX415" s="77"/>
      <c r="BY415" s="77"/>
      <c r="BZ415" s="77"/>
      <c r="CA415" s="77"/>
      <c r="CB415" s="77"/>
      <c r="CC415" s="77"/>
      <c r="CD415" s="77"/>
      <c r="CE415" s="77"/>
      <c r="CF415" s="77"/>
      <c r="CG415" s="77"/>
      <c r="CH415" s="77"/>
      <c r="CI415" s="77"/>
      <c r="CJ415" s="77"/>
      <c r="CK415" s="77"/>
      <c r="CL415" s="77"/>
      <c r="CM415" s="77"/>
      <c r="CN415" s="77"/>
      <c r="CO415" s="77"/>
      <c r="CP415" s="77"/>
      <c r="CQ415" s="77"/>
      <c r="CR415" s="77"/>
      <c r="CS415" s="77"/>
      <c r="CT415" s="77"/>
      <c r="CU415" s="77"/>
      <c r="CV415" s="77"/>
      <c r="CW415" s="77"/>
      <c r="CX415" s="77"/>
      <c r="CY415" s="77"/>
      <c r="CZ415" s="77"/>
      <c r="DA415" s="77"/>
      <c r="DB415" s="77"/>
      <c r="DC415" s="77"/>
      <c r="DD415" s="77"/>
      <c r="DE415" s="77"/>
      <c r="DF415" s="77"/>
      <c r="DG415" s="77"/>
      <c r="DH415" s="77"/>
      <c r="DI415" s="77"/>
      <c r="DJ415" s="77"/>
      <c r="DK415" s="77"/>
      <c r="DL415" s="77"/>
      <c r="DM415" s="77"/>
      <c r="DN415" s="77"/>
      <c r="DO415" s="77"/>
      <c r="DP415" s="77"/>
      <c r="DQ415" s="77"/>
      <c r="DR415" s="77"/>
      <c r="DS415" s="77"/>
      <c r="DT415" s="77"/>
      <c r="DU415" s="77"/>
      <c r="DV415" s="77"/>
      <c r="DW415" s="77"/>
      <c r="DX415" s="77"/>
      <c r="DY415" s="77"/>
      <c r="DZ415" s="77"/>
      <c r="EA415" s="77"/>
      <c r="EB415" s="77"/>
      <c r="EC415" s="77"/>
      <c r="ED415" s="77"/>
      <c r="EE415" s="77"/>
      <c r="EF415" s="77"/>
      <c r="EG415" s="77"/>
      <c r="EH415" s="77"/>
      <c r="EI415" s="77"/>
      <c r="EJ415" s="77"/>
      <c r="EK415" s="77"/>
      <c r="EL415" s="77"/>
      <c r="EM415" s="77"/>
      <c r="EN415" s="77"/>
      <c r="EO415" s="77"/>
      <c r="EP415" s="77"/>
      <c r="EQ415" s="77"/>
      <c r="ER415" s="77"/>
      <c r="ES415" s="77"/>
      <c r="ET415" s="77"/>
      <c r="EU415" s="77"/>
      <c r="EV415" s="77"/>
      <c r="EW415" s="77"/>
      <c r="EX415" s="77"/>
      <c r="EY415" s="77"/>
      <c r="EZ415" s="77"/>
      <c r="FA415" s="77"/>
      <c r="FB415" s="77"/>
      <c r="FC415" s="77"/>
      <c r="FD415" s="77"/>
      <c r="FE415" s="77"/>
      <c r="FF415" s="77"/>
      <c r="FG415" s="77"/>
      <c r="FH415" s="77"/>
      <c r="FI415" s="77"/>
      <c r="FJ415" s="77"/>
      <c r="FK415" s="77"/>
    </row>
    <row r="416" spans="1:167" s="78" customFormat="1" x14ac:dyDescent="0.2">
      <c r="A416" s="97" t="s">
        <v>2188</v>
      </c>
      <c r="B416" s="97" t="s">
        <v>860</v>
      </c>
      <c r="C416" s="98" t="s">
        <v>1439</v>
      </c>
      <c r="D416" s="99" t="s">
        <v>8</v>
      </c>
      <c r="E416" s="99">
        <v>30</v>
      </c>
      <c r="F416" s="99">
        <v>0.3</v>
      </c>
      <c r="G416" s="100"/>
      <c r="H416" s="101"/>
      <c r="I416" s="123">
        <v>307.27749999999997</v>
      </c>
      <c r="J416" s="102">
        <f t="shared" si="18"/>
        <v>9218.33</v>
      </c>
      <c r="K416" s="101">
        <f>BDI!$G$17</f>
        <v>0.11260000000000001</v>
      </c>
      <c r="L416" s="101"/>
      <c r="M416" s="101"/>
      <c r="N416" s="104">
        <f t="shared" si="19"/>
        <v>341.88</v>
      </c>
      <c r="O416" s="103">
        <f t="shared" si="20"/>
        <v>3076.92</v>
      </c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  <c r="AN416" s="77"/>
      <c r="AO416" s="77"/>
      <c r="AP416" s="77"/>
      <c r="AQ416" s="77"/>
      <c r="AR416" s="77"/>
      <c r="AS416" s="77"/>
      <c r="AT416" s="77"/>
      <c r="AU416" s="77"/>
      <c r="AV416" s="77"/>
      <c r="AW416" s="77"/>
      <c r="AX416" s="77"/>
      <c r="AY416" s="77"/>
      <c r="AZ416" s="77"/>
      <c r="BA416" s="77"/>
      <c r="BB416" s="77"/>
      <c r="BC416" s="77"/>
      <c r="BD416" s="77"/>
      <c r="BE416" s="77"/>
      <c r="BF416" s="77"/>
      <c r="BG416" s="77"/>
      <c r="BH416" s="77"/>
      <c r="BI416" s="77"/>
      <c r="BJ416" s="77"/>
      <c r="BK416" s="77"/>
      <c r="BL416" s="77"/>
      <c r="BM416" s="77"/>
      <c r="BN416" s="77"/>
      <c r="BO416" s="77"/>
      <c r="BP416" s="77"/>
      <c r="BQ416" s="77"/>
      <c r="BR416" s="77"/>
      <c r="BS416" s="77"/>
      <c r="BT416" s="77"/>
      <c r="BU416" s="77"/>
      <c r="BV416" s="77"/>
      <c r="BW416" s="77"/>
      <c r="BX416" s="77"/>
      <c r="BY416" s="77"/>
      <c r="BZ416" s="77"/>
      <c r="CA416" s="77"/>
      <c r="CB416" s="77"/>
      <c r="CC416" s="77"/>
      <c r="CD416" s="77"/>
      <c r="CE416" s="77"/>
      <c r="CF416" s="77"/>
      <c r="CG416" s="77"/>
      <c r="CH416" s="77"/>
      <c r="CI416" s="77"/>
      <c r="CJ416" s="77"/>
      <c r="CK416" s="77"/>
      <c r="CL416" s="77"/>
      <c r="CM416" s="77"/>
      <c r="CN416" s="77"/>
      <c r="CO416" s="77"/>
      <c r="CP416" s="77"/>
      <c r="CQ416" s="77"/>
      <c r="CR416" s="77"/>
      <c r="CS416" s="77"/>
      <c r="CT416" s="77"/>
      <c r="CU416" s="77"/>
      <c r="CV416" s="77"/>
      <c r="CW416" s="77"/>
      <c r="CX416" s="77"/>
      <c r="CY416" s="77"/>
      <c r="CZ416" s="77"/>
      <c r="DA416" s="77"/>
      <c r="DB416" s="77"/>
      <c r="DC416" s="77"/>
      <c r="DD416" s="77"/>
      <c r="DE416" s="77"/>
      <c r="DF416" s="77"/>
      <c r="DG416" s="77"/>
      <c r="DH416" s="77"/>
      <c r="DI416" s="77"/>
      <c r="DJ416" s="77"/>
      <c r="DK416" s="77"/>
      <c r="DL416" s="77"/>
      <c r="DM416" s="77"/>
      <c r="DN416" s="77"/>
      <c r="DO416" s="77"/>
      <c r="DP416" s="77"/>
      <c r="DQ416" s="77"/>
      <c r="DR416" s="77"/>
      <c r="DS416" s="77"/>
      <c r="DT416" s="77"/>
      <c r="DU416" s="77"/>
      <c r="DV416" s="77"/>
      <c r="DW416" s="77"/>
      <c r="DX416" s="77"/>
      <c r="DY416" s="77"/>
      <c r="DZ416" s="77"/>
      <c r="EA416" s="77"/>
      <c r="EB416" s="77"/>
      <c r="EC416" s="77"/>
      <c r="ED416" s="77"/>
      <c r="EE416" s="77"/>
      <c r="EF416" s="77"/>
      <c r="EG416" s="77"/>
      <c r="EH416" s="77"/>
      <c r="EI416" s="77"/>
      <c r="EJ416" s="77"/>
      <c r="EK416" s="77"/>
      <c r="EL416" s="77"/>
      <c r="EM416" s="77"/>
      <c r="EN416" s="77"/>
      <c r="EO416" s="77"/>
      <c r="EP416" s="77"/>
      <c r="EQ416" s="77"/>
      <c r="ER416" s="77"/>
      <c r="ES416" s="77"/>
      <c r="ET416" s="77"/>
      <c r="EU416" s="77"/>
      <c r="EV416" s="77"/>
      <c r="EW416" s="77"/>
      <c r="EX416" s="77"/>
      <c r="EY416" s="77"/>
      <c r="EZ416" s="77"/>
      <c r="FA416" s="77"/>
      <c r="FB416" s="77"/>
      <c r="FC416" s="77"/>
      <c r="FD416" s="77"/>
      <c r="FE416" s="77"/>
      <c r="FF416" s="77"/>
      <c r="FG416" s="77"/>
      <c r="FH416" s="77"/>
      <c r="FI416" s="77"/>
      <c r="FJ416" s="77"/>
      <c r="FK416" s="77"/>
    </row>
    <row r="417" spans="1:167" s="78" customFormat="1" x14ac:dyDescent="0.2">
      <c r="A417" s="97" t="s">
        <v>2189</v>
      </c>
      <c r="B417" s="97" t="s">
        <v>861</v>
      </c>
      <c r="C417" s="98" t="s">
        <v>1440</v>
      </c>
      <c r="D417" s="99" t="s">
        <v>17</v>
      </c>
      <c r="E417" s="99">
        <v>4</v>
      </c>
      <c r="F417" s="99">
        <v>0.3</v>
      </c>
      <c r="G417" s="100"/>
      <c r="H417" s="101"/>
      <c r="I417" s="123">
        <v>65.52</v>
      </c>
      <c r="J417" s="102">
        <f t="shared" si="18"/>
        <v>262.08</v>
      </c>
      <c r="K417" s="101">
        <f>BDI!$G$17</f>
        <v>0.11260000000000001</v>
      </c>
      <c r="L417" s="101"/>
      <c r="M417" s="101"/>
      <c r="N417" s="104">
        <f t="shared" si="19"/>
        <v>72.900000000000006</v>
      </c>
      <c r="O417" s="103">
        <f t="shared" si="20"/>
        <v>87.48</v>
      </c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  <c r="AN417" s="77"/>
      <c r="AO417" s="77"/>
      <c r="AP417" s="77"/>
      <c r="AQ417" s="77"/>
      <c r="AR417" s="77"/>
      <c r="AS417" s="77"/>
      <c r="AT417" s="77"/>
      <c r="AU417" s="77"/>
      <c r="AV417" s="77"/>
      <c r="AW417" s="77"/>
      <c r="AX417" s="77"/>
      <c r="AY417" s="77"/>
      <c r="AZ417" s="77"/>
      <c r="BA417" s="77"/>
      <c r="BB417" s="77"/>
      <c r="BC417" s="77"/>
      <c r="BD417" s="77"/>
      <c r="BE417" s="77"/>
      <c r="BF417" s="77"/>
      <c r="BG417" s="77"/>
      <c r="BH417" s="77"/>
      <c r="BI417" s="77"/>
      <c r="BJ417" s="77"/>
      <c r="BK417" s="77"/>
      <c r="BL417" s="77"/>
      <c r="BM417" s="77"/>
      <c r="BN417" s="77"/>
      <c r="BO417" s="77"/>
      <c r="BP417" s="77"/>
      <c r="BQ417" s="77"/>
      <c r="BR417" s="77"/>
      <c r="BS417" s="77"/>
      <c r="BT417" s="77"/>
      <c r="BU417" s="77"/>
      <c r="BV417" s="77"/>
      <c r="BW417" s="77"/>
      <c r="BX417" s="77"/>
      <c r="BY417" s="77"/>
      <c r="BZ417" s="77"/>
      <c r="CA417" s="77"/>
      <c r="CB417" s="77"/>
      <c r="CC417" s="77"/>
      <c r="CD417" s="77"/>
      <c r="CE417" s="77"/>
      <c r="CF417" s="77"/>
      <c r="CG417" s="77"/>
      <c r="CH417" s="77"/>
      <c r="CI417" s="77"/>
      <c r="CJ417" s="77"/>
      <c r="CK417" s="77"/>
      <c r="CL417" s="77"/>
      <c r="CM417" s="77"/>
      <c r="CN417" s="77"/>
      <c r="CO417" s="77"/>
      <c r="CP417" s="77"/>
      <c r="CQ417" s="77"/>
      <c r="CR417" s="77"/>
      <c r="CS417" s="77"/>
      <c r="CT417" s="77"/>
      <c r="CU417" s="77"/>
      <c r="CV417" s="77"/>
      <c r="CW417" s="77"/>
      <c r="CX417" s="77"/>
      <c r="CY417" s="77"/>
      <c r="CZ417" s="77"/>
      <c r="DA417" s="77"/>
      <c r="DB417" s="77"/>
      <c r="DC417" s="77"/>
      <c r="DD417" s="77"/>
      <c r="DE417" s="77"/>
      <c r="DF417" s="77"/>
      <c r="DG417" s="77"/>
      <c r="DH417" s="77"/>
      <c r="DI417" s="77"/>
      <c r="DJ417" s="77"/>
      <c r="DK417" s="77"/>
      <c r="DL417" s="77"/>
      <c r="DM417" s="77"/>
      <c r="DN417" s="77"/>
      <c r="DO417" s="77"/>
      <c r="DP417" s="77"/>
      <c r="DQ417" s="77"/>
      <c r="DR417" s="77"/>
      <c r="DS417" s="77"/>
      <c r="DT417" s="77"/>
      <c r="DU417" s="77"/>
      <c r="DV417" s="77"/>
      <c r="DW417" s="77"/>
      <c r="DX417" s="77"/>
      <c r="DY417" s="77"/>
      <c r="DZ417" s="77"/>
      <c r="EA417" s="77"/>
      <c r="EB417" s="77"/>
      <c r="EC417" s="77"/>
      <c r="ED417" s="77"/>
      <c r="EE417" s="77"/>
      <c r="EF417" s="77"/>
      <c r="EG417" s="77"/>
      <c r="EH417" s="77"/>
      <c r="EI417" s="77"/>
      <c r="EJ417" s="77"/>
      <c r="EK417" s="77"/>
      <c r="EL417" s="77"/>
      <c r="EM417" s="77"/>
      <c r="EN417" s="77"/>
      <c r="EO417" s="77"/>
      <c r="EP417" s="77"/>
      <c r="EQ417" s="77"/>
      <c r="ER417" s="77"/>
      <c r="ES417" s="77"/>
      <c r="ET417" s="77"/>
      <c r="EU417" s="77"/>
      <c r="EV417" s="77"/>
      <c r="EW417" s="77"/>
      <c r="EX417" s="77"/>
      <c r="EY417" s="77"/>
      <c r="EZ417" s="77"/>
      <c r="FA417" s="77"/>
      <c r="FB417" s="77"/>
      <c r="FC417" s="77"/>
      <c r="FD417" s="77"/>
      <c r="FE417" s="77"/>
      <c r="FF417" s="77"/>
      <c r="FG417" s="77"/>
      <c r="FH417" s="77"/>
      <c r="FI417" s="77"/>
      <c r="FJ417" s="77"/>
      <c r="FK417" s="77"/>
    </row>
    <row r="418" spans="1:167" s="78" customFormat="1" x14ac:dyDescent="0.2">
      <c r="A418" s="97" t="s">
        <v>2190</v>
      </c>
      <c r="B418" s="97" t="s">
        <v>862</v>
      </c>
      <c r="C418" s="98" t="s">
        <v>1441</v>
      </c>
      <c r="D418" s="99" t="s">
        <v>17</v>
      </c>
      <c r="E418" s="99">
        <v>4</v>
      </c>
      <c r="F418" s="99">
        <v>0.3</v>
      </c>
      <c r="G418" s="100"/>
      <c r="H418" s="101"/>
      <c r="I418" s="123">
        <v>83.04</v>
      </c>
      <c r="J418" s="102">
        <f t="shared" si="18"/>
        <v>332.16</v>
      </c>
      <c r="K418" s="101">
        <f>BDI!$G$17</f>
        <v>0.11260000000000001</v>
      </c>
      <c r="L418" s="101"/>
      <c r="M418" s="101"/>
      <c r="N418" s="104">
        <f t="shared" si="19"/>
        <v>92.39</v>
      </c>
      <c r="O418" s="103">
        <f t="shared" si="20"/>
        <v>110.87</v>
      </c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  <c r="AN418" s="77"/>
      <c r="AO418" s="77"/>
      <c r="AP418" s="77"/>
      <c r="AQ418" s="77"/>
      <c r="AR418" s="77"/>
      <c r="AS418" s="77"/>
      <c r="AT418" s="77"/>
      <c r="AU418" s="77"/>
      <c r="AV418" s="77"/>
      <c r="AW418" s="77"/>
      <c r="AX418" s="77"/>
      <c r="AY418" s="77"/>
      <c r="AZ418" s="77"/>
      <c r="BA418" s="77"/>
      <c r="BB418" s="77"/>
      <c r="BC418" s="77"/>
      <c r="BD418" s="77"/>
      <c r="BE418" s="77"/>
      <c r="BF418" s="77"/>
      <c r="BG418" s="77"/>
      <c r="BH418" s="77"/>
      <c r="BI418" s="77"/>
      <c r="BJ418" s="77"/>
      <c r="BK418" s="77"/>
      <c r="BL418" s="77"/>
      <c r="BM418" s="77"/>
      <c r="BN418" s="77"/>
      <c r="BO418" s="77"/>
      <c r="BP418" s="77"/>
      <c r="BQ418" s="77"/>
      <c r="BR418" s="77"/>
      <c r="BS418" s="77"/>
      <c r="BT418" s="77"/>
      <c r="BU418" s="77"/>
      <c r="BV418" s="77"/>
      <c r="BW418" s="77"/>
      <c r="BX418" s="77"/>
      <c r="BY418" s="77"/>
      <c r="BZ418" s="77"/>
      <c r="CA418" s="77"/>
      <c r="CB418" s="77"/>
      <c r="CC418" s="77"/>
      <c r="CD418" s="77"/>
      <c r="CE418" s="77"/>
      <c r="CF418" s="77"/>
      <c r="CG418" s="77"/>
      <c r="CH418" s="77"/>
      <c r="CI418" s="77"/>
      <c r="CJ418" s="77"/>
      <c r="CK418" s="77"/>
      <c r="CL418" s="77"/>
      <c r="CM418" s="77"/>
      <c r="CN418" s="77"/>
      <c r="CO418" s="77"/>
      <c r="CP418" s="77"/>
      <c r="CQ418" s="77"/>
      <c r="CR418" s="77"/>
      <c r="CS418" s="77"/>
      <c r="CT418" s="77"/>
      <c r="CU418" s="77"/>
      <c r="CV418" s="77"/>
      <c r="CW418" s="77"/>
      <c r="CX418" s="77"/>
      <c r="CY418" s="77"/>
      <c r="CZ418" s="77"/>
      <c r="DA418" s="77"/>
      <c r="DB418" s="77"/>
      <c r="DC418" s="77"/>
      <c r="DD418" s="77"/>
      <c r="DE418" s="77"/>
      <c r="DF418" s="77"/>
      <c r="DG418" s="77"/>
      <c r="DH418" s="77"/>
      <c r="DI418" s="77"/>
      <c r="DJ418" s="77"/>
      <c r="DK418" s="77"/>
      <c r="DL418" s="77"/>
      <c r="DM418" s="77"/>
      <c r="DN418" s="77"/>
      <c r="DO418" s="77"/>
      <c r="DP418" s="77"/>
      <c r="DQ418" s="77"/>
      <c r="DR418" s="77"/>
      <c r="DS418" s="77"/>
      <c r="DT418" s="77"/>
      <c r="DU418" s="77"/>
      <c r="DV418" s="77"/>
      <c r="DW418" s="77"/>
      <c r="DX418" s="77"/>
      <c r="DY418" s="77"/>
      <c r="DZ418" s="77"/>
      <c r="EA418" s="77"/>
      <c r="EB418" s="77"/>
      <c r="EC418" s="77"/>
      <c r="ED418" s="77"/>
      <c r="EE418" s="77"/>
      <c r="EF418" s="77"/>
      <c r="EG418" s="77"/>
      <c r="EH418" s="77"/>
      <c r="EI418" s="77"/>
      <c r="EJ418" s="77"/>
      <c r="EK418" s="77"/>
      <c r="EL418" s="77"/>
      <c r="EM418" s="77"/>
      <c r="EN418" s="77"/>
      <c r="EO418" s="77"/>
      <c r="EP418" s="77"/>
      <c r="EQ418" s="77"/>
      <c r="ER418" s="77"/>
      <c r="ES418" s="77"/>
      <c r="ET418" s="77"/>
      <c r="EU418" s="77"/>
      <c r="EV418" s="77"/>
      <c r="EW418" s="77"/>
      <c r="EX418" s="77"/>
      <c r="EY418" s="77"/>
      <c r="EZ418" s="77"/>
      <c r="FA418" s="77"/>
      <c r="FB418" s="77"/>
      <c r="FC418" s="77"/>
      <c r="FD418" s="77"/>
      <c r="FE418" s="77"/>
      <c r="FF418" s="77"/>
      <c r="FG418" s="77"/>
      <c r="FH418" s="77"/>
      <c r="FI418" s="77"/>
      <c r="FJ418" s="77"/>
      <c r="FK418" s="77"/>
    </row>
    <row r="419" spans="1:167" s="78" customFormat="1" x14ac:dyDescent="0.2">
      <c r="A419" s="97" t="s">
        <v>2191</v>
      </c>
      <c r="B419" s="97" t="s">
        <v>863</v>
      </c>
      <c r="C419" s="98" t="s">
        <v>1442</v>
      </c>
      <c r="D419" s="99" t="s">
        <v>17</v>
      </c>
      <c r="E419" s="99">
        <v>4</v>
      </c>
      <c r="F419" s="99">
        <v>0.3</v>
      </c>
      <c r="G419" s="100"/>
      <c r="H419" s="101"/>
      <c r="I419" s="123">
        <v>50.25</v>
      </c>
      <c r="J419" s="102">
        <f t="shared" si="18"/>
        <v>201</v>
      </c>
      <c r="K419" s="101">
        <f>BDI!$G$17</f>
        <v>0.11260000000000001</v>
      </c>
      <c r="L419" s="101"/>
      <c r="M419" s="101"/>
      <c r="N419" s="104">
        <f t="shared" si="19"/>
        <v>55.91</v>
      </c>
      <c r="O419" s="103">
        <f t="shared" si="20"/>
        <v>67.09</v>
      </c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  <c r="AN419" s="77"/>
      <c r="AO419" s="77"/>
      <c r="AP419" s="77"/>
      <c r="AQ419" s="77"/>
      <c r="AR419" s="77"/>
      <c r="AS419" s="77"/>
      <c r="AT419" s="77"/>
      <c r="AU419" s="77"/>
      <c r="AV419" s="77"/>
      <c r="AW419" s="77"/>
      <c r="AX419" s="77"/>
      <c r="AY419" s="77"/>
      <c r="AZ419" s="77"/>
      <c r="BA419" s="77"/>
      <c r="BB419" s="77"/>
      <c r="BC419" s="77"/>
      <c r="BD419" s="77"/>
      <c r="BE419" s="77"/>
      <c r="BF419" s="77"/>
      <c r="BG419" s="77"/>
      <c r="BH419" s="77"/>
      <c r="BI419" s="77"/>
      <c r="BJ419" s="77"/>
      <c r="BK419" s="77"/>
      <c r="BL419" s="77"/>
      <c r="BM419" s="77"/>
      <c r="BN419" s="77"/>
      <c r="BO419" s="77"/>
      <c r="BP419" s="77"/>
      <c r="BQ419" s="77"/>
      <c r="BR419" s="77"/>
      <c r="BS419" s="77"/>
      <c r="BT419" s="77"/>
      <c r="BU419" s="77"/>
      <c r="BV419" s="77"/>
      <c r="BW419" s="77"/>
      <c r="BX419" s="77"/>
      <c r="BY419" s="77"/>
      <c r="BZ419" s="77"/>
      <c r="CA419" s="77"/>
      <c r="CB419" s="77"/>
      <c r="CC419" s="77"/>
      <c r="CD419" s="77"/>
      <c r="CE419" s="77"/>
      <c r="CF419" s="77"/>
      <c r="CG419" s="77"/>
      <c r="CH419" s="77"/>
      <c r="CI419" s="77"/>
      <c r="CJ419" s="77"/>
      <c r="CK419" s="77"/>
      <c r="CL419" s="77"/>
      <c r="CM419" s="77"/>
      <c r="CN419" s="77"/>
      <c r="CO419" s="77"/>
      <c r="CP419" s="77"/>
      <c r="CQ419" s="77"/>
      <c r="CR419" s="77"/>
      <c r="CS419" s="77"/>
      <c r="CT419" s="77"/>
      <c r="CU419" s="77"/>
      <c r="CV419" s="77"/>
      <c r="CW419" s="77"/>
      <c r="CX419" s="77"/>
      <c r="CY419" s="77"/>
      <c r="CZ419" s="77"/>
      <c r="DA419" s="77"/>
      <c r="DB419" s="77"/>
      <c r="DC419" s="77"/>
      <c r="DD419" s="77"/>
      <c r="DE419" s="77"/>
      <c r="DF419" s="77"/>
      <c r="DG419" s="77"/>
      <c r="DH419" s="77"/>
      <c r="DI419" s="77"/>
      <c r="DJ419" s="77"/>
      <c r="DK419" s="77"/>
      <c r="DL419" s="77"/>
      <c r="DM419" s="77"/>
      <c r="DN419" s="77"/>
      <c r="DO419" s="77"/>
      <c r="DP419" s="77"/>
      <c r="DQ419" s="77"/>
      <c r="DR419" s="77"/>
      <c r="DS419" s="77"/>
      <c r="DT419" s="77"/>
      <c r="DU419" s="77"/>
      <c r="DV419" s="77"/>
      <c r="DW419" s="77"/>
      <c r="DX419" s="77"/>
      <c r="DY419" s="77"/>
      <c r="DZ419" s="77"/>
      <c r="EA419" s="77"/>
      <c r="EB419" s="77"/>
      <c r="EC419" s="77"/>
      <c r="ED419" s="77"/>
      <c r="EE419" s="77"/>
      <c r="EF419" s="77"/>
      <c r="EG419" s="77"/>
      <c r="EH419" s="77"/>
      <c r="EI419" s="77"/>
      <c r="EJ419" s="77"/>
      <c r="EK419" s="77"/>
      <c r="EL419" s="77"/>
      <c r="EM419" s="77"/>
      <c r="EN419" s="77"/>
      <c r="EO419" s="77"/>
      <c r="EP419" s="77"/>
      <c r="EQ419" s="77"/>
      <c r="ER419" s="77"/>
      <c r="ES419" s="77"/>
      <c r="ET419" s="77"/>
      <c r="EU419" s="77"/>
      <c r="EV419" s="77"/>
      <c r="EW419" s="77"/>
      <c r="EX419" s="77"/>
      <c r="EY419" s="77"/>
      <c r="EZ419" s="77"/>
      <c r="FA419" s="77"/>
      <c r="FB419" s="77"/>
      <c r="FC419" s="77"/>
      <c r="FD419" s="77"/>
      <c r="FE419" s="77"/>
      <c r="FF419" s="77"/>
      <c r="FG419" s="77"/>
      <c r="FH419" s="77"/>
      <c r="FI419" s="77"/>
      <c r="FJ419" s="77"/>
      <c r="FK419" s="77"/>
    </row>
    <row r="420" spans="1:167" s="78" customFormat="1" x14ac:dyDescent="0.2">
      <c r="A420" s="97" t="s">
        <v>2192</v>
      </c>
      <c r="B420" s="97" t="s">
        <v>864</v>
      </c>
      <c r="C420" s="98" t="s">
        <v>1443</v>
      </c>
      <c r="D420" s="99" t="s">
        <v>17</v>
      </c>
      <c r="E420" s="99">
        <v>4</v>
      </c>
      <c r="F420" s="99">
        <v>0.3</v>
      </c>
      <c r="G420" s="100"/>
      <c r="H420" s="101"/>
      <c r="I420" s="123">
        <v>24.09</v>
      </c>
      <c r="J420" s="102">
        <f t="shared" si="18"/>
        <v>96.36</v>
      </c>
      <c r="K420" s="101">
        <f>BDI!$G$17</f>
        <v>0.11260000000000001</v>
      </c>
      <c r="L420" s="101"/>
      <c r="M420" s="101"/>
      <c r="N420" s="104">
        <f t="shared" si="19"/>
        <v>26.8</v>
      </c>
      <c r="O420" s="103">
        <f t="shared" si="20"/>
        <v>32.159999999999997</v>
      </c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  <c r="AN420" s="77"/>
      <c r="AO420" s="77"/>
      <c r="AP420" s="77"/>
      <c r="AQ420" s="77"/>
      <c r="AR420" s="77"/>
      <c r="AS420" s="77"/>
      <c r="AT420" s="77"/>
      <c r="AU420" s="77"/>
      <c r="AV420" s="77"/>
      <c r="AW420" s="77"/>
      <c r="AX420" s="77"/>
      <c r="AY420" s="77"/>
      <c r="AZ420" s="77"/>
      <c r="BA420" s="77"/>
      <c r="BB420" s="77"/>
      <c r="BC420" s="77"/>
      <c r="BD420" s="77"/>
      <c r="BE420" s="77"/>
      <c r="BF420" s="77"/>
      <c r="BG420" s="77"/>
      <c r="BH420" s="77"/>
      <c r="BI420" s="77"/>
      <c r="BJ420" s="77"/>
      <c r="BK420" s="77"/>
      <c r="BL420" s="77"/>
      <c r="BM420" s="77"/>
      <c r="BN420" s="77"/>
      <c r="BO420" s="77"/>
      <c r="BP420" s="77"/>
      <c r="BQ420" s="77"/>
      <c r="BR420" s="77"/>
      <c r="BS420" s="77"/>
      <c r="BT420" s="77"/>
      <c r="BU420" s="77"/>
      <c r="BV420" s="77"/>
      <c r="BW420" s="77"/>
      <c r="BX420" s="77"/>
      <c r="BY420" s="77"/>
      <c r="BZ420" s="77"/>
      <c r="CA420" s="77"/>
      <c r="CB420" s="77"/>
      <c r="CC420" s="77"/>
      <c r="CD420" s="77"/>
      <c r="CE420" s="77"/>
      <c r="CF420" s="77"/>
      <c r="CG420" s="77"/>
      <c r="CH420" s="77"/>
      <c r="CI420" s="77"/>
      <c r="CJ420" s="77"/>
      <c r="CK420" s="77"/>
      <c r="CL420" s="77"/>
      <c r="CM420" s="77"/>
      <c r="CN420" s="77"/>
      <c r="CO420" s="77"/>
      <c r="CP420" s="77"/>
      <c r="CQ420" s="77"/>
      <c r="CR420" s="77"/>
      <c r="CS420" s="77"/>
      <c r="CT420" s="77"/>
      <c r="CU420" s="77"/>
      <c r="CV420" s="77"/>
      <c r="CW420" s="77"/>
      <c r="CX420" s="77"/>
      <c r="CY420" s="77"/>
      <c r="CZ420" s="77"/>
      <c r="DA420" s="77"/>
      <c r="DB420" s="77"/>
      <c r="DC420" s="77"/>
      <c r="DD420" s="77"/>
      <c r="DE420" s="77"/>
      <c r="DF420" s="77"/>
      <c r="DG420" s="77"/>
      <c r="DH420" s="77"/>
      <c r="DI420" s="77"/>
      <c r="DJ420" s="77"/>
      <c r="DK420" s="77"/>
      <c r="DL420" s="77"/>
      <c r="DM420" s="77"/>
      <c r="DN420" s="77"/>
      <c r="DO420" s="77"/>
      <c r="DP420" s="77"/>
      <c r="DQ420" s="77"/>
      <c r="DR420" s="77"/>
      <c r="DS420" s="77"/>
      <c r="DT420" s="77"/>
      <c r="DU420" s="77"/>
      <c r="DV420" s="77"/>
      <c r="DW420" s="77"/>
      <c r="DX420" s="77"/>
      <c r="DY420" s="77"/>
      <c r="DZ420" s="77"/>
      <c r="EA420" s="77"/>
      <c r="EB420" s="77"/>
      <c r="EC420" s="77"/>
      <c r="ED420" s="77"/>
      <c r="EE420" s="77"/>
      <c r="EF420" s="77"/>
      <c r="EG420" s="77"/>
      <c r="EH420" s="77"/>
      <c r="EI420" s="77"/>
      <c r="EJ420" s="77"/>
      <c r="EK420" s="77"/>
      <c r="EL420" s="77"/>
      <c r="EM420" s="77"/>
      <c r="EN420" s="77"/>
      <c r="EO420" s="77"/>
      <c r="EP420" s="77"/>
      <c r="EQ420" s="77"/>
      <c r="ER420" s="77"/>
      <c r="ES420" s="77"/>
      <c r="ET420" s="77"/>
      <c r="EU420" s="77"/>
      <c r="EV420" s="77"/>
      <c r="EW420" s="77"/>
      <c r="EX420" s="77"/>
      <c r="EY420" s="77"/>
      <c r="EZ420" s="77"/>
      <c r="FA420" s="77"/>
      <c r="FB420" s="77"/>
      <c r="FC420" s="77"/>
      <c r="FD420" s="77"/>
      <c r="FE420" s="77"/>
      <c r="FF420" s="77"/>
      <c r="FG420" s="77"/>
      <c r="FH420" s="77"/>
      <c r="FI420" s="77"/>
      <c r="FJ420" s="77"/>
      <c r="FK420" s="77"/>
    </row>
    <row r="421" spans="1:167" s="78" customFormat="1" x14ac:dyDescent="0.2">
      <c r="A421" s="97" t="s">
        <v>2193</v>
      </c>
      <c r="B421" s="97" t="s">
        <v>865</v>
      </c>
      <c r="C421" s="98" t="s">
        <v>1444</v>
      </c>
      <c r="D421" s="99" t="s">
        <v>17</v>
      </c>
      <c r="E421" s="99">
        <v>2</v>
      </c>
      <c r="F421" s="99">
        <v>0.3</v>
      </c>
      <c r="G421" s="100"/>
      <c r="H421" s="101"/>
      <c r="I421" s="123">
        <v>95.72</v>
      </c>
      <c r="J421" s="102">
        <f t="shared" si="18"/>
        <v>191.44</v>
      </c>
      <c r="K421" s="101">
        <f>BDI!$G$17</f>
        <v>0.11260000000000001</v>
      </c>
      <c r="L421" s="101"/>
      <c r="M421" s="101"/>
      <c r="N421" s="104">
        <f t="shared" si="19"/>
        <v>106.5</v>
      </c>
      <c r="O421" s="103">
        <f t="shared" si="20"/>
        <v>63.9</v>
      </c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  <c r="AN421" s="77"/>
      <c r="AO421" s="77"/>
      <c r="AP421" s="77"/>
      <c r="AQ421" s="77"/>
      <c r="AR421" s="77"/>
      <c r="AS421" s="77"/>
      <c r="AT421" s="77"/>
      <c r="AU421" s="77"/>
      <c r="AV421" s="77"/>
      <c r="AW421" s="77"/>
      <c r="AX421" s="77"/>
      <c r="AY421" s="77"/>
      <c r="AZ421" s="77"/>
      <c r="BA421" s="77"/>
      <c r="BB421" s="77"/>
      <c r="BC421" s="77"/>
      <c r="BD421" s="77"/>
      <c r="BE421" s="77"/>
      <c r="BF421" s="77"/>
      <c r="BG421" s="77"/>
      <c r="BH421" s="77"/>
      <c r="BI421" s="77"/>
      <c r="BJ421" s="77"/>
      <c r="BK421" s="77"/>
      <c r="BL421" s="77"/>
      <c r="BM421" s="77"/>
      <c r="BN421" s="77"/>
      <c r="BO421" s="77"/>
      <c r="BP421" s="77"/>
      <c r="BQ421" s="77"/>
      <c r="BR421" s="77"/>
      <c r="BS421" s="77"/>
      <c r="BT421" s="77"/>
      <c r="BU421" s="77"/>
      <c r="BV421" s="77"/>
      <c r="BW421" s="77"/>
      <c r="BX421" s="77"/>
      <c r="BY421" s="77"/>
      <c r="BZ421" s="77"/>
      <c r="CA421" s="77"/>
      <c r="CB421" s="77"/>
      <c r="CC421" s="77"/>
      <c r="CD421" s="77"/>
      <c r="CE421" s="77"/>
      <c r="CF421" s="77"/>
      <c r="CG421" s="77"/>
      <c r="CH421" s="77"/>
      <c r="CI421" s="77"/>
      <c r="CJ421" s="77"/>
      <c r="CK421" s="77"/>
      <c r="CL421" s="77"/>
      <c r="CM421" s="77"/>
      <c r="CN421" s="77"/>
      <c r="CO421" s="77"/>
      <c r="CP421" s="77"/>
      <c r="CQ421" s="77"/>
      <c r="CR421" s="77"/>
      <c r="CS421" s="77"/>
      <c r="CT421" s="77"/>
      <c r="CU421" s="77"/>
      <c r="CV421" s="77"/>
      <c r="CW421" s="77"/>
      <c r="CX421" s="77"/>
      <c r="CY421" s="77"/>
      <c r="CZ421" s="77"/>
      <c r="DA421" s="77"/>
      <c r="DB421" s="77"/>
      <c r="DC421" s="77"/>
      <c r="DD421" s="77"/>
      <c r="DE421" s="77"/>
      <c r="DF421" s="77"/>
      <c r="DG421" s="77"/>
      <c r="DH421" s="77"/>
      <c r="DI421" s="77"/>
      <c r="DJ421" s="77"/>
      <c r="DK421" s="77"/>
      <c r="DL421" s="77"/>
      <c r="DM421" s="77"/>
      <c r="DN421" s="77"/>
      <c r="DO421" s="77"/>
      <c r="DP421" s="77"/>
      <c r="DQ421" s="77"/>
      <c r="DR421" s="77"/>
      <c r="DS421" s="77"/>
      <c r="DT421" s="77"/>
      <c r="DU421" s="77"/>
      <c r="DV421" s="77"/>
      <c r="DW421" s="77"/>
      <c r="DX421" s="77"/>
      <c r="DY421" s="77"/>
      <c r="DZ421" s="77"/>
      <c r="EA421" s="77"/>
      <c r="EB421" s="77"/>
      <c r="EC421" s="77"/>
      <c r="ED421" s="77"/>
      <c r="EE421" s="77"/>
      <c r="EF421" s="77"/>
      <c r="EG421" s="77"/>
      <c r="EH421" s="77"/>
      <c r="EI421" s="77"/>
      <c r="EJ421" s="77"/>
      <c r="EK421" s="77"/>
      <c r="EL421" s="77"/>
      <c r="EM421" s="77"/>
      <c r="EN421" s="77"/>
      <c r="EO421" s="77"/>
      <c r="EP421" s="77"/>
      <c r="EQ421" s="77"/>
      <c r="ER421" s="77"/>
      <c r="ES421" s="77"/>
      <c r="ET421" s="77"/>
      <c r="EU421" s="77"/>
      <c r="EV421" s="77"/>
      <c r="EW421" s="77"/>
      <c r="EX421" s="77"/>
      <c r="EY421" s="77"/>
      <c r="EZ421" s="77"/>
      <c r="FA421" s="77"/>
      <c r="FB421" s="77"/>
      <c r="FC421" s="77"/>
      <c r="FD421" s="77"/>
      <c r="FE421" s="77"/>
      <c r="FF421" s="77"/>
      <c r="FG421" s="77"/>
      <c r="FH421" s="77"/>
      <c r="FI421" s="77"/>
      <c r="FJ421" s="77"/>
      <c r="FK421" s="77"/>
    </row>
    <row r="422" spans="1:167" s="78" customFormat="1" x14ac:dyDescent="0.2">
      <c r="A422" s="97" t="s">
        <v>2194</v>
      </c>
      <c r="B422" s="97" t="s">
        <v>866</v>
      </c>
      <c r="C422" s="98" t="s">
        <v>1445</v>
      </c>
      <c r="D422" s="99" t="s">
        <v>8</v>
      </c>
      <c r="E422" s="99">
        <v>30</v>
      </c>
      <c r="F422" s="99">
        <v>0.3</v>
      </c>
      <c r="G422" s="100"/>
      <c r="H422" s="101"/>
      <c r="I422" s="123">
        <v>482.01099999999997</v>
      </c>
      <c r="J422" s="102">
        <f t="shared" si="18"/>
        <v>14460.33</v>
      </c>
      <c r="K422" s="101">
        <f>BDI!$G$17</f>
        <v>0.11260000000000001</v>
      </c>
      <c r="L422" s="101"/>
      <c r="M422" s="101"/>
      <c r="N422" s="104">
        <f t="shared" si="19"/>
        <v>536.29</v>
      </c>
      <c r="O422" s="103">
        <f t="shared" si="20"/>
        <v>4826.6099999999997</v>
      </c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  <c r="AN422" s="77"/>
      <c r="AO422" s="77"/>
      <c r="AP422" s="77"/>
      <c r="AQ422" s="77"/>
      <c r="AR422" s="77"/>
      <c r="AS422" s="77"/>
      <c r="AT422" s="77"/>
      <c r="AU422" s="77"/>
      <c r="AV422" s="77"/>
      <c r="AW422" s="77"/>
      <c r="AX422" s="77"/>
      <c r="AY422" s="77"/>
      <c r="AZ422" s="77"/>
      <c r="BA422" s="77"/>
      <c r="BB422" s="77"/>
      <c r="BC422" s="77"/>
      <c r="BD422" s="77"/>
      <c r="BE422" s="77"/>
      <c r="BF422" s="77"/>
      <c r="BG422" s="77"/>
      <c r="BH422" s="77"/>
      <c r="BI422" s="77"/>
      <c r="BJ422" s="77"/>
      <c r="BK422" s="77"/>
      <c r="BL422" s="77"/>
      <c r="BM422" s="77"/>
      <c r="BN422" s="77"/>
      <c r="BO422" s="77"/>
      <c r="BP422" s="77"/>
      <c r="BQ422" s="77"/>
      <c r="BR422" s="77"/>
      <c r="BS422" s="77"/>
      <c r="BT422" s="77"/>
      <c r="BU422" s="77"/>
      <c r="BV422" s="77"/>
      <c r="BW422" s="77"/>
      <c r="BX422" s="77"/>
      <c r="BY422" s="77"/>
      <c r="BZ422" s="77"/>
      <c r="CA422" s="77"/>
      <c r="CB422" s="77"/>
      <c r="CC422" s="77"/>
      <c r="CD422" s="77"/>
      <c r="CE422" s="77"/>
      <c r="CF422" s="77"/>
      <c r="CG422" s="77"/>
      <c r="CH422" s="77"/>
      <c r="CI422" s="77"/>
      <c r="CJ422" s="77"/>
      <c r="CK422" s="77"/>
      <c r="CL422" s="77"/>
      <c r="CM422" s="77"/>
      <c r="CN422" s="77"/>
      <c r="CO422" s="77"/>
      <c r="CP422" s="77"/>
      <c r="CQ422" s="77"/>
      <c r="CR422" s="77"/>
      <c r="CS422" s="77"/>
      <c r="CT422" s="77"/>
      <c r="CU422" s="77"/>
      <c r="CV422" s="77"/>
      <c r="CW422" s="77"/>
      <c r="CX422" s="77"/>
      <c r="CY422" s="77"/>
      <c r="CZ422" s="77"/>
      <c r="DA422" s="77"/>
      <c r="DB422" s="77"/>
      <c r="DC422" s="77"/>
      <c r="DD422" s="77"/>
      <c r="DE422" s="77"/>
      <c r="DF422" s="77"/>
      <c r="DG422" s="77"/>
      <c r="DH422" s="77"/>
      <c r="DI422" s="77"/>
      <c r="DJ422" s="77"/>
      <c r="DK422" s="77"/>
      <c r="DL422" s="77"/>
      <c r="DM422" s="77"/>
      <c r="DN422" s="77"/>
      <c r="DO422" s="77"/>
      <c r="DP422" s="77"/>
      <c r="DQ422" s="77"/>
      <c r="DR422" s="77"/>
      <c r="DS422" s="77"/>
      <c r="DT422" s="77"/>
      <c r="DU422" s="77"/>
      <c r="DV422" s="77"/>
      <c r="DW422" s="77"/>
      <c r="DX422" s="77"/>
      <c r="DY422" s="77"/>
      <c r="DZ422" s="77"/>
      <c r="EA422" s="77"/>
      <c r="EB422" s="77"/>
      <c r="EC422" s="77"/>
      <c r="ED422" s="77"/>
      <c r="EE422" s="77"/>
      <c r="EF422" s="77"/>
      <c r="EG422" s="77"/>
      <c r="EH422" s="77"/>
      <c r="EI422" s="77"/>
      <c r="EJ422" s="77"/>
      <c r="EK422" s="77"/>
      <c r="EL422" s="77"/>
      <c r="EM422" s="77"/>
      <c r="EN422" s="77"/>
      <c r="EO422" s="77"/>
      <c r="EP422" s="77"/>
      <c r="EQ422" s="77"/>
      <c r="ER422" s="77"/>
      <c r="ES422" s="77"/>
      <c r="ET422" s="77"/>
      <c r="EU422" s="77"/>
      <c r="EV422" s="77"/>
      <c r="EW422" s="77"/>
      <c r="EX422" s="77"/>
      <c r="EY422" s="77"/>
      <c r="EZ422" s="77"/>
      <c r="FA422" s="77"/>
      <c r="FB422" s="77"/>
      <c r="FC422" s="77"/>
      <c r="FD422" s="77"/>
      <c r="FE422" s="77"/>
      <c r="FF422" s="77"/>
      <c r="FG422" s="77"/>
      <c r="FH422" s="77"/>
      <c r="FI422" s="77"/>
      <c r="FJ422" s="77"/>
      <c r="FK422" s="77"/>
    </row>
    <row r="423" spans="1:167" s="78" customFormat="1" x14ac:dyDescent="0.2">
      <c r="A423" s="97" t="s">
        <v>2195</v>
      </c>
      <c r="B423" s="97" t="s">
        <v>867</v>
      </c>
      <c r="C423" s="98" t="s">
        <v>1446</v>
      </c>
      <c r="D423" s="99" t="s">
        <v>17</v>
      </c>
      <c r="E423" s="99">
        <v>4</v>
      </c>
      <c r="F423" s="99">
        <v>0.3</v>
      </c>
      <c r="G423" s="100"/>
      <c r="H423" s="101"/>
      <c r="I423" s="123">
        <v>103.24</v>
      </c>
      <c r="J423" s="102">
        <f t="shared" si="18"/>
        <v>412.96</v>
      </c>
      <c r="K423" s="101">
        <f>BDI!$G$17</f>
        <v>0.11260000000000001</v>
      </c>
      <c r="L423" s="101"/>
      <c r="M423" s="101"/>
      <c r="N423" s="104">
        <f t="shared" si="19"/>
        <v>114.86</v>
      </c>
      <c r="O423" s="103">
        <f t="shared" si="20"/>
        <v>137.83000000000001</v>
      </c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  <c r="AN423" s="77"/>
      <c r="AO423" s="77"/>
      <c r="AP423" s="77"/>
      <c r="AQ423" s="77"/>
      <c r="AR423" s="77"/>
      <c r="AS423" s="77"/>
      <c r="AT423" s="77"/>
      <c r="AU423" s="77"/>
      <c r="AV423" s="77"/>
      <c r="AW423" s="77"/>
      <c r="AX423" s="77"/>
      <c r="AY423" s="77"/>
      <c r="AZ423" s="77"/>
      <c r="BA423" s="77"/>
      <c r="BB423" s="77"/>
      <c r="BC423" s="77"/>
      <c r="BD423" s="77"/>
      <c r="BE423" s="77"/>
      <c r="BF423" s="77"/>
      <c r="BG423" s="77"/>
      <c r="BH423" s="77"/>
      <c r="BI423" s="77"/>
      <c r="BJ423" s="77"/>
      <c r="BK423" s="77"/>
      <c r="BL423" s="77"/>
      <c r="BM423" s="77"/>
      <c r="BN423" s="77"/>
      <c r="BO423" s="77"/>
      <c r="BP423" s="77"/>
      <c r="BQ423" s="77"/>
      <c r="BR423" s="77"/>
      <c r="BS423" s="77"/>
      <c r="BT423" s="77"/>
      <c r="BU423" s="77"/>
      <c r="BV423" s="77"/>
      <c r="BW423" s="77"/>
      <c r="BX423" s="77"/>
      <c r="BY423" s="77"/>
      <c r="BZ423" s="77"/>
      <c r="CA423" s="77"/>
      <c r="CB423" s="77"/>
      <c r="CC423" s="77"/>
      <c r="CD423" s="77"/>
      <c r="CE423" s="77"/>
      <c r="CF423" s="77"/>
      <c r="CG423" s="77"/>
      <c r="CH423" s="77"/>
      <c r="CI423" s="77"/>
      <c r="CJ423" s="77"/>
      <c r="CK423" s="77"/>
      <c r="CL423" s="77"/>
      <c r="CM423" s="77"/>
      <c r="CN423" s="77"/>
      <c r="CO423" s="77"/>
      <c r="CP423" s="77"/>
      <c r="CQ423" s="77"/>
      <c r="CR423" s="77"/>
      <c r="CS423" s="77"/>
      <c r="CT423" s="77"/>
      <c r="CU423" s="77"/>
      <c r="CV423" s="77"/>
      <c r="CW423" s="77"/>
      <c r="CX423" s="77"/>
      <c r="CY423" s="77"/>
      <c r="CZ423" s="77"/>
      <c r="DA423" s="77"/>
      <c r="DB423" s="77"/>
      <c r="DC423" s="77"/>
      <c r="DD423" s="77"/>
      <c r="DE423" s="77"/>
      <c r="DF423" s="77"/>
      <c r="DG423" s="77"/>
      <c r="DH423" s="77"/>
      <c r="DI423" s="77"/>
      <c r="DJ423" s="77"/>
      <c r="DK423" s="77"/>
      <c r="DL423" s="77"/>
      <c r="DM423" s="77"/>
      <c r="DN423" s="77"/>
      <c r="DO423" s="77"/>
      <c r="DP423" s="77"/>
      <c r="DQ423" s="77"/>
      <c r="DR423" s="77"/>
      <c r="DS423" s="77"/>
      <c r="DT423" s="77"/>
      <c r="DU423" s="77"/>
      <c r="DV423" s="77"/>
      <c r="DW423" s="77"/>
      <c r="DX423" s="77"/>
      <c r="DY423" s="77"/>
      <c r="DZ423" s="77"/>
      <c r="EA423" s="77"/>
      <c r="EB423" s="77"/>
      <c r="EC423" s="77"/>
      <c r="ED423" s="77"/>
      <c r="EE423" s="77"/>
      <c r="EF423" s="77"/>
      <c r="EG423" s="77"/>
      <c r="EH423" s="77"/>
      <c r="EI423" s="77"/>
      <c r="EJ423" s="77"/>
      <c r="EK423" s="77"/>
      <c r="EL423" s="77"/>
      <c r="EM423" s="77"/>
      <c r="EN423" s="77"/>
      <c r="EO423" s="77"/>
      <c r="EP423" s="77"/>
      <c r="EQ423" s="77"/>
      <c r="ER423" s="77"/>
      <c r="ES423" s="77"/>
      <c r="ET423" s="77"/>
      <c r="EU423" s="77"/>
      <c r="EV423" s="77"/>
      <c r="EW423" s="77"/>
      <c r="EX423" s="77"/>
      <c r="EY423" s="77"/>
      <c r="EZ423" s="77"/>
      <c r="FA423" s="77"/>
      <c r="FB423" s="77"/>
      <c r="FC423" s="77"/>
      <c r="FD423" s="77"/>
      <c r="FE423" s="77"/>
      <c r="FF423" s="77"/>
      <c r="FG423" s="77"/>
      <c r="FH423" s="77"/>
      <c r="FI423" s="77"/>
      <c r="FJ423" s="77"/>
      <c r="FK423" s="77"/>
    </row>
    <row r="424" spans="1:167" s="78" customFormat="1" x14ac:dyDescent="0.2">
      <c r="A424" s="97" t="s">
        <v>2196</v>
      </c>
      <c r="B424" s="97" t="s">
        <v>868</v>
      </c>
      <c r="C424" s="98" t="s">
        <v>1447</v>
      </c>
      <c r="D424" s="99" t="s">
        <v>17</v>
      </c>
      <c r="E424" s="99">
        <v>4</v>
      </c>
      <c r="F424" s="99">
        <v>0.3</v>
      </c>
      <c r="G424" s="100"/>
      <c r="H424" s="101"/>
      <c r="I424" s="123">
        <v>116.76</v>
      </c>
      <c r="J424" s="102">
        <f t="shared" ref="J424:J487" si="21">IF(ISNUMBER(I424),ROUND(E424*I424,2),"")</f>
        <v>467.04</v>
      </c>
      <c r="K424" s="101">
        <f>BDI!$G$17</f>
        <v>0.11260000000000001</v>
      </c>
      <c r="L424" s="101"/>
      <c r="M424" s="101"/>
      <c r="N424" s="104">
        <f t="shared" ref="N424:N487" si="22">IF(ISNUMBER(I424),ROUND(I424*(1+K424),2),"")</f>
        <v>129.91</v>
      </c>
      <c r="O424" s="103">
        <f t="shared" ref="O424:O487" si="23">IF(ISNUMBER(I424),ROUND(F424*N424*E424,2),"")</f>
        <v>155.88999999999999</v>
      </c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  <c r="AN424" s="77"/>
      <c r="AO424" s="77"/>
      <c r="AP424" s="77"/>
      <c r="AQ424" s="77"/>
      <c r="AR424" s="77"/>
      <c r="AS424" s="77"/>
      <c r="AT424" s="77"/>
      <c r="AU424" s="77"/>
      <c r="AV424" s="77"/>
      <c r="AW424" s="77"/>
      <c r="AX424" s="77"/>
      <c r="AY424" s="77"/>
      <c r="AZ424" s="77"/>
      <c r="BA424" s="77"/>
      <c r="BB424" s="77"/>
      <c r="BC424" s="77"/>
      <c r="BD424" s="77"/>
      <c r="BE424" s="77"/>
      <c r="BF424" s="77"/>
      <c r="BG424" s="77"/>
      <c r="BH424" s="77"/>
      <c r="BI424" s="77"/>
      <c r="BJ424" s="77"/>
      <c r="BK424" s="77"/>
      <c r="BL424" s="77"/>
      <c r="BM424" s="77"/>
      <c r="BN424" s="77"/>
      <c r="BO424" s="77"/>
      <c r="BP424" s="77"/>
      <c r="BQ424" s="77"/>
      <c r="BR424" s="77"/>
      <c r="BS424" s="77"/>
      <c r="BT424" s="77"/>
      <c r="BU424" s="77"/>
      <c r="BV424" s="77"/>
      <c r="BW424" s="77"/>
      <c r="BX424" s="77"/>
      <c r="BY424" s="77"/>
      <c r="BZ424" s="77"/>
      <c r="CA424" s="77"/>
      <c r="CB424" s="77"/>
      <c r="CC424" s="77"/>
      <c r="CD424" s="77"/>
      <c r="CE424" s="77"/>
      <c r="CF424" s="77"/>
      <c r="CG424" s="77"/>
      <c r="CH424" s="77"/>
      <c r="CI424" s="77"/>
      <c r="CJ424" s="77"/>
      <c r="CK424" s="77"/>
      <c r="CL424" s="77"/>
      <c r="CM424" s="77"/>
      <c r="CN424" s="77"/>
      <c r="CO424" s="77"/>
      <c r="CP424" s="77"/>
      <c r="CQ424" s="77"/>
      <c r="CR424" s="77"/>
      <c r="CS424" s="77"/>
      <c r="CT424" s="77"/>
      <c r="CU424" s="77"/>
      <c r="CV424" s="77"/>
      <c r="CW424" s="77"/>
      <c r="CX424" s="77"/>
      <c r="CY424" s="77"/>
      <c r="CZ424" s="77"/>
      <c r="DA424" s="77"/>
      <c r="DB424" s="77"/>
      <c r="DC424" s="77"/>
      <c r="DD424" s="77"/>
      <c r="DE424" s="77"/>
      <c r="DF424" s="77"/>
      <c r="DG424" s="77"/>
      <c r="DH424" s="77"/>
      <c r="DI424" s="77"/>
      <c r="DJ424" s="77"/>
      <c r="DK424" s="77"/>
      <c r="DL424" s="77"/>
      <c r="DM424" s="77"/>
      <c r="DN424" s="77"/>
      <c r="DO424" s="77"/>
      <c r="DP424" s="77"/>
      <c r="DQ424" s="77"/>
      <c r="DR424" s="77"/>
      <c r="DS424" s="77"/>
      <c r="DT424" s="77"/>
      <c r="DU424" s="77"/>
      <c r="DV424" s="77"/>
      <c r="DW424" s="77"/>
      <c r="DX424" s="77"/>
      <c r="DY424" s="77"/>
      <c r="DZ424" s="77"/>
      <c r="EA424" s="77"/>
      <c r="EB424" s="77"/>
      <c r="EC424" s="77"/>
      <c r="ED424" s="77"/>
      <c r="EE424" s="77"/>
      <c r="EF424" s="77"/>
      <c r="EG424" s="77"/>
      <c r="EH424" s="77"/>
      <c r="EI424" s="77"/>
      <c r="EJ424" s="77"/>
      <c r="EK424" s="77"/>
      <c r="EL424" s="77"/>
      <c r="EM424" s="77"/>
      <c r="EN424" s="77"/>
      <c r="EO424" s="77"/>
      <c r="EP424" s="77"/>
      <c r="EQ424" s="77"/>
      <c r="ER424" s="77"/>
      <c r="ES424" s="77"/>
      <c r="ET424" s="77"/>
      <c r="EU424" s="77"/>
      <c r="EV424" s="77"/>
      <c r="EW424" s="77"/>
      <c r="EX424" s="77"/>
      <c r="EY424" s="77"/>
      <c r="EZ424" s="77"/>
      <c r="FA424" s="77"/>
      <c r="FB424" s="77"/>
      <c r="FC424" s="77"/>
      <c r="FD424" s="77"/>
      <c r="FE424" s="77"/>
      <c r="FF424" s="77"/>
      <c r="FG424" s="77"/>
      <c r="FH424" s="77"/>
      <c r="FI424" s="77"/>
      <c r="FJ424" s="77"/>
      <c r="FK424" s="77"/>
    </row>
    <row r="425" spans="1:167" s="78" customFormat="1" x14ac:dyDescent="0.2">
      <c r="A425" s="97" t="s">
        <v>2197</v>
      </c>
      <c r="B425" s="97" t="s">
        <v>869</v>
      </c>
      <c r="C425" s="98" t="s">
        <v>1448</v>
      </c>
      <c r="D425" s="99" t="s">
        <v>17</v>
      </c>
      <c r="E425" s="99">
        <v>4</v>
      </c>
      <c r="F425" s="99">
        <v>0.3</v>
      </c>
      <c r="G425" s="100"/>
      <c r="H425" s="101"/>
      <c r="I425" s="123">
        <v>68.05</v>
      </c>
      <c r="J425" s="102">
        <f t="shared" si="21"/>
        <v>272.2</v>
      </c>
      <c r="K425" s="101">
        <f>BDI!$G$17</f>
        <v>0.11260000000000001</v>
      </c>
      <c r="L425" s="101"/>
      <c r="M425" s="101"/>
      <c r="N425" s="104">
        <f t="shared" si="22"/>
        <v>75.709999999999994</v>
      </c>
      <c r="O425" s="103">
        <f t="shared" si="23"/>
        <v>90.85</v>
      </c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  <c r="AN425" s="77"/>
      <c r="AO425" s="77"/>
      <c r="AP425" s="77"/>
      <c r="AQ425" s="77"/>
      <c r="AR425" s="77"/>
      <c r="AS425" s="77"/>
      <c r="AT425" s="77"/>
      <c r="AU425" s="77"/>
      <c r="AV425" s="77"/>
      <c r="AW425" s="77"/>
      <c r="AX425" s="77"/>
      <c r="AY425" s="77"/>
      <c r="AZ425" s="77"/>
      <c r="BA425" s="77"/>
      <c r="BB425" s="77"/>
      <c r="BC425" s="77"/>
      <c r="BD425" s="77"/>
      <c r="BE425" s="77"/>
      <c r="BF425" s="77"/>
      <c r="BG425" s="77"/>
      <c r="BH425" s="77"/>
      <c r="BI425" s="77"/>
      <c r="BJ425" s="77"/>
      <c r="BK425" s="77"/>
      <c r="BL425" s="77"/>
      <c r="BM425" s="77"/>
      <c r="BN425" s="77"/>
      <c r="BO425" s="77"/>
      <c r="BP425" s="77"/>
      <c r="BQ425" s="77"/>
      <c r="BR425" s="77"/>
      <c r="BS425" s="77"/>
      <c r="BT425" s="77"/>
      <c r="BU425" s="77"/>
      <c r="BV425" s="77"/>
      <c r="BW425" s="77"/>
      <c r="BX425" s="77"/>
      <c r="BY425" s="77"/>
      <c r="BZ425" s="77"/>
      <c r="CA425" s="77"/>
      <c r="CB425" s="77"/>
      <c r="CC425" s="77"/>
      <c r="CD425" s="77"/>
      <c r="CE425" s="77"/>
      <c r="CF425" s="77"/>
      <c r="CG425" s="77"/>
      <c r="CH425" s="77"/>
      <c r="CI425" s="77"/>
      <c r="CJ425" s="77"/>
      <c r="CK425" s="77"/>
      <c r="CL425" s="77"/>
      <c r="CM425" s="77"/>
      <c r="CN425" s="77"/>
      <c r="CO425" s="77"/>
      <c r="CP425" s="77"/>
      <c r="CQ425" s="77"/>
      <c r="CR425" s="77"/>
      <c r="CS425" s="77"/>
      <c r="CT425" s="77"/>
      <c r="CU425" s="77"/>
      <c r="CV425" s="77"/>
      <c r="CW425" s="77"/>
      <c r="CX425" s="77"/>
      <c r="CY425" s="77"/>
      <c r="CZ425" s="77"/>
      <c r="DA425" s="77"/>
      <c r="DB425" s="77"/>
      <c r="DC425" s="77"/>
      <c r="DD425" s="77"/>
      <c r="DE425" s="77"/>
      <c r="DF425" s="77"/>
      <c r="DG425" s="77"/>
      <c r="DH425" s="77"/>
      <c r="DI425" s="77"/>
      <c r="DJ425" s="77"/>
      <c r="DK425" s="77"/>
      <c r="DL425" s="77"/>
      <c r="DM425" s="77"/>
      <c r="DN425" s="77"/>
      <c r="DO425" s="77"/>
      <c r="DP425" s="77"/>
      <c r="DQ425" s="77"/>
      <c r="DR425" s="77"/>
      <c r="DS425" s="77"/>
      <c r="DT425" s="77"/>
      <c r="DU425" s="77"/>
      <c r="DV425" s="77"/>
      <c r="DW425" s="77"/>
      <c r="DX425" s="77"/>
      <c r="DY425" s="77"/>
      <c r="DZ425" s="77"/>
      <c r="EA425" s="77"/>
      <c r="EB425" s="77"/>
      <c r="EC425" s="77"/>
      <c r="ED425" s="77"/>
      <c r="EE425" s="77"/>
      <c r="EF425" s="77"/>
      <c r="EG425" s="77"/>
      <c r="EH425" s="77"/>
      <c r="EI425" s="77"/>
      <c r="EJ425" s="77"/>
      <c r="EK425" s="77"/>
      <c r="EL425" s="77"/>
      <c r="EM425" s="77"/>
      <c r="EN425" s="77"/>
      <c r="EO425" s="77"/>
      <c r="EP425" s="77"/>
      <c r="EQ425" s="77"/>
      <c r="ER425" s="77"/>
      <c r="ES425" s="77"/>
      <c r="ET425" s="77"/>
      <c r="EU425" s="77"/>
      <c r="EV425" s="77"/>
      <c r="EW425" s="77"/>
      <c r="EX425" s="77"/>
      <c r="EY425" s="77"/>
      <c r="EZ425" s="77"/>
      <c r="FA425" s="77"/>
      <c r="FB425" s="77"/>
      <c r="FC425" s="77"/>
      <c r="FD425" s="77"/>
      <c r="FE425" s="77"/>
      <c r="FF425" s="77"/>
      <c r="FG425" s="77"/>
      <c r="FH425" s="77"/>
      <c r="FI425" s="77"/>
      <c r="FJ425" s="77"/>
      <c r="FK425" s="77"/>
    </row>
    <row r="426" spans="1:167" s="78" customFormat="1" x14ac:dyDescent="0.2">
      <c r="A426" s="97" t="s">
        <v>2198</v>
      </c>
      <c r="B426" s="97" t="s">
        <v>870</v>
      </c>
      <c r="C426" s="98" t="s">
        <v>1449</v>
      </c>
      <c r="D426" s="99" t="s">
        <v>17</v>
      </c>
      <c r="E426" s="99">
        <v>4</v>
      </c>
      <c r="F426" s="99">
        <v>0.3</v>
      </c>
      <c r="G426" s="100"/>
      <c r="H426" s="101"/>
      <c r="I426" s="123">
        <v>38.46</v>
      </c>
      <c r="J426" s="102">
        <f t="shared" si="21"/>
        <v>153.84</v>
      </c>
      <c r="K426" s="101">
        <f>BDI!$G$17</f>
        <v>0.11260000000000001</v>
      </c>
      <c r="L426" s="101"/>
      <c r="M426" s="101"/>
      <c r="N426" s="104">
        <f t="shared" si="22"/>
        <v>42.79</v>
      </c>
      <c r="O426" s="103">
        <f t="shared" si="23"/>
        <v>51.35</v>
      </c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  <c r="AN426" s="77"/>
      <c r="AO426" s="77"/>
      <c r="AP426" s="77"/>
      <c r="AQ426" s="77"/>
      <c r="AR426" s="77"/>
      <c r="AS426" s="77"/>
      <c r="AT426" s="77"/>
      <c r="AU426" s="77"/>
      <c r="AV426" s="77"/>
      <c r="AW426" s="77"/>
      <c r="AX426" s="77"/>
      <c r="AY426" s="77"/>
      <c r="AZ426" s="77"/>
      <c r="BA426" s="77"/>
      <c r="BB426" s="77"/>
      <c r="BC426" s="77"/>
      <c r="BD426" s="77"/>
      <c r="BE426" s="77"/>
      <c r="BF426" s="77"/>
      <c r="BG426" s="77"/>
      <c r="BH426" s="77"/>
      <c r="BI426" s="77"/>
      <c r="BJ426" s="77"/>
      <c r="BK426" s="77"/>
      <c r="BL426" s="77"/>
      <c r="BM426" s="77"/>
      <c r="BN426" s="77"/>
      <c r="BO426" s="77"/>
      <c r="BP426" s="77"/>
      <c r="BQ426" s="77"/>
      <c r="BR426" s="77"/>
      <c r="BS426" s="77"/>
      <c r="BT426" s="77"/>
      <c r="BU426" s="77"/>
      <c r="BV426" s="77"/>
      <c r="BW426" s="77"/>
      <c r="BX426" s="77"/>
      <c r="BY426" s="77"/>
      <c r="BZ426" s="77"/>
      <c r="CA426" s="77"/>
      <c r="CB426" s="77"/>
      <c r="CC426" s="77"/>
      <c r="CD426" s="77"/>
      <c r="CE426" s="77"/>
      <c r="CF426" s="77"/>
      <c r="CG426" s="77"/>
      <c r="CH426" s="77"/>
      <c r="CI426" s="77"/>
      <c r="CJ426" s="77"/>
      <c r="CK426" s="77"/>
      <c r="CL426" s="77"/>
      <c r="CM426" s="77"/>
      <c r="CN426" s="77"/>
      <c r="CO426" s="77"/>
      <c r="CP426" s="77"/>
      <c r="CQ426" s="77"/>
      <c r="CR426" s="77"/>
      <c r="CS426" s="77"/>
      <c r="CT426" s="77"/>
      <c r="CU426" s="77"/>
      <c r="CV426" s="77"/>
      <c r="CW426" s="77"/>
      <c r="CX426" s="77"/>
      <c r="CY426" s="77"/>
      <c r="CZ426" s="77"/>
      <c r="DA426" s="77"/>
      <c r="DB426" s="77"/>
      <c r="DC426" s="77"/>
      <c r="DD426" s="77"/>
      <c r="DE426" s="77"/>
      <c r="DF426" s="77"/>
      <c r="DG426" s="77"/>
      <c r="DH426" s="77"/>
      <c r="DI426" s="77"/>
      <c r="DJ426" s="77"/>
      <c r="DK426" s="77"/>
      <c r="DL426" s="77"/>
      <c r="DM426" s="77"/>
      <c r="DN426" s="77"/>
      <c r="DO426" s="77"/>
      <c r="DP426" s="77"/>
      <c r="DQ426" s="77"/>
      <c r="DR426" s="77"/>
      <c r="DS426" s="77"/>
      <c r="DT426" s="77"/>
      <c r="DU426" s="77"/>
      <c r="DV426" s="77"/>
      <c r="DW426" s="77"/>
      <c r="DX426" s="77"/>
      <c r="DY426" s="77"/>
      <c r="DZ426" s="77"/>
      <c r="EA426" s="77"/>
      <c r="EB426" s="77"/>
      <c r="EC426" s="77"/>
      <c r="ED426" s="77"/>
      <c r="EE426" s="77"/>
      <c r="EF426" s="77"/>
      <c r="EG426" s="77"/>
      <c r="EH426" s="77"/>
      <c r="EI426" s="77"/>
      <c r="EJ426" s="77"/>
      <c r="EK426" s="77"/>
      <c r="EL426" s="77"/>
      <c r="EM426" s="77"/>
      <c r="EN426" s="77"/>
      <c r="EO426" s="77"/>
      <c r="EP426" s="77"/>
      <c r="EQ426" s="77"/>
      <c r="ER426" s="77"/>
      <c r="ES426" s="77"/>
      <c r="ET426" s="77"/>
      <c r="EU426" s="77"/>
      <c r="EV426" s="77"/>
      <c r="EW426" s="77"/>
      <c r="EX426" s="77"/>
      <c r="EY426" s="77"/>
      <c r="EZ426" s="77"/>
      <c r="FA426" s="77"/>
      <c r="FB426" s="77"/>
      <c r="FC426" s="77"/>
      <c r="FD426" s="77"/>
      <c r="FE426" s="77"/>
      <c r="FF426" s="77"/>
      <c r="FG426" s="77"/>
      <c r="FH426" s="77"/>
      <c r="FI426" s="77"/>
      <c r="FJ426" s="77"/>
      <c r="FK426" s="77"/>
    </row>
    <row r="427" spans="1:167" s="78" customFormat="1" x14ac:dyDescent="0.2">
      <c r="A427" s="97" t="s">
        <v>2199</v>
      </c>
      <c r="B427" s="97" t="s">
        <v>871</v>
      </c>
      <c r="C427" s="98" t="s">
        <v>1450</v>
      </c>
      <c r="D427" s="99" t="s">
        <v>17</v>
      </c>
      <c r="E427" s="99">
        <v>2</v>
      </c>
      <c r="F427" s="99">
        <v>0.3</v>
      </c>
      <c r="G427" s="100"/>
      <c r="H427" s="101"/>
      <c r="I427" s="123">
        <v>169.21</v>
      </c>
      <c r="J427" s="102">
        <f t="shared" si="21"/>
        <v>338.42</v>
      </c>
      <c r="K427" s="101">
        <f>BDI!$G$17</f>
        <v>0.11260000000000001</v>
      </c>
      <c r="L427" s="101"/>
      <c r="M427" s="101"/>
      <c r="N427" s="104">
        <f t="shared" si="22"/>
        <v>188.26</v>
      </c>
      <c r="O427" s="103">
        <f t="shared" si="23"/>
        <v>112.96</v>
      </c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  <c r="AN427" s="77"/>
      <c r="AO427" s="77"/>
      <c r="AP427" s="77"/>
      <c r="AQ427" s="77"/>
      <c r="AR427" s="77"/>
      <c r="AS427" s="77"/>
      <c r="AT427" s="77"/>
      <c r="AU427" s="77"/>
      <c r="AV427" s="77"/>
      <c r="AW427" s="77"/>
      <c r="AX427" s="77"/>
      <c r="AY427" s="77"/>
      <c r="AZ427" s="77"/>
      <c r="BA427" s="77"/>
      <c r="BB427" s="77"/>
      <c r="BC427" s="77"/>
      <c r="BD427" s="77"/>
      <c r="BE427" s="77"/>
      <c r="BF427" s="77"/>
      <c r="BG427" s="77"/>
      <c r="BH427" s="77"/>
      <c r="BI427" s="77"/>
      <c r="BJ427" s="77"/>
      <c r="BK427" s="77"/>
      <c r="BL427" s="77"/>
      <c r="BM427" s="77"/>
      <c r="BN427" s="77"/>
      <c r="BO427" s="77"/>
      <c r="BP427" s="77"/>
      <c r="BQ427" s="77"/>
      <c r="BR427" s="77"/>
      <c r="BS427" s="77"/>
      <c r="BT427" s="77"/>
      <c r="BU427" s="77"/>
      <c r="BV427" s="77"/>
      <c r="BW427" s="77"/>
      <c r="BX427" s="77"/>
      <c r="BY427" s="77"/>
      <c r="BZ427" s="77"/>
      <c r="CA427" s="77"/>
      <c r="CB427" s="77"/>
      <c r="CC427" s="77"/>
      <c r="CD427" s="77"/>
      <c r="CE427" s="77"/>
      <c r="CF427" s="77"/>
      <c r="CG427" s="77"/>
      <c r="CH427" s="77"/>
      <c r="CI427" s="77"/>
      <c r="CJ427" s="77"/>
      <c r="CK427" s="77"/>
      <c r="CL427" s="77"/>
      <c r="CM427" s="77"/>
      <c r="CN427" s="77"/>
      <c r="CO427" s="77"/>
      <c r="CP427" s="77"/>
      <c r="CQ427" s="77"/>
      <c r="CR427" s="77"/>
      <c r="CS427" s="77"/>
      <c r="CT427" s="77"/>
      <c r="CU427" s="77"/>
      <c r="CV427" s="77"/>
      <c r="CW427" s="77"/>
      <c r="CX427" s="77"/>
      <c r="CY427" s="77"/>
      <c r="CZ427" s="77"/>
      <c r="DA427" s="77"/>
      <c r="DB427" s="77"/>
      <c r="DC427" s="77"/>
      <c r="DD427" s="77"/>
      <c r="DE427" s="77"/>
      <c r="DF427" s="77"/>
      <c r="DG427" s="77"/>
      <c r="DH427" s="77"/>
      <c r="DI427" s="77"/>
      <c r="DJ427" s="77"/>
      <c r="DK427" s="77"/>
      <c r="DL427" s="77"/>
      <c r="DM427" s="77"/>
      <c r="DN427" s="77"/>
      <c r="DO427" s="77"/>
      <c r="DP427" s="77"/>
      <c r="DQ427" s="77"/>
      <c r="DR427" s="77"/>
      <c r="DS427" s="77"/>
      <c r="DT427" s="77"/>
      <c r="DU427" s="77"/>
      <c r="DV427" s="77"/>
      <c r="DW427" s="77"/>
      <c r="DX427" s="77"/>
      <c r="DY427" s="77"/>
      <c r="DZ427" s="77"/>
      <c r="EA427" s="77"/>
      <c r="EB427" s="77"/>
      <c r="EC427" s="77"/>
      <c r="ED427" s="77"/>
      <c r="EE427" s="77"/>
      <c r="EF427" s="77"/>
      <c r="EG427" s="77"/>
      <c r="EH427" s="77"/>
      <c r="EI427" s="77"/>
      <c r="EJ427" s="77"/>
      <c r="EK427" s="77"/>
      <c r="EL427" s="77"/>
      <c r="EM427" s="77"/>
      <c r="EN427" s="77"/>
      <c r="EO427" s="77"/>
      <c r="EP427" s="77"/>
      <c r="EQ427" s="77"/>
      <c r="ER427" s="77"/>
      <c r="ES427" s="77"/>
      <c r="ET427" s="77"/>
      <c r="EU427" s="77"/>
      <c r="EV427" s="77"/>
      <c r="EW427" s="77"/>
      <c r="EX427" s="77"/>
      <c r="EY427" s="77"/>
      <c r="EZ427" s="77"/>
      <c r="FA427" s="77"/>
      <c r="FB427" s="77"/>
      <c r="FC427" s="77"/>
      <c r="FD427" s="77"/>
      <c r="FE427" s="77"/>
      <c r="FF427" s="77"/>
      <c r="FG427" s="77"/>
      <c r="FH427" s="77"/>
      <c r="FI427" s="77"/>
      <c r="FJ427" s="77"/>
      <c r="FK427" s="77"/>
    </row>
    <row r="428" spans="1:167" s="78" customFormat="1" x14ac:dyDescent="0.2">
      <c r="A428" s="97" t="s">
        <v>2200</v>
      </c>
      <c r="B428" s="97" t="s">
        <v>872</v>
      </c>
      <c r="C428" s="98" t="s">
        <v>1451</v>
      </c>
      <c r="D428" s="99" t="s">
        <v>17</v>
      </c>
      <c r="E428" s="99">
        <v>2</v>
      </c>
      <c r="F428" s="99">
        <v>0.3</v>
      </c>
      <c r="G428" s="100"/>
      <c r="H428" s="101"/>
      <c r="I428" s="123">
        <v>258.86</v>
      </c>
      <c r="J428" s="102">
        <f t="shared" si="21"/>
        <v>517.72</v>
      </c>
      <c r="K428" s="101">
        <f>BDI!$G$17</f>
        <v>0.11260000000000001</v>
      </c>
      <c r="L428" s="101"/>
      <c r="M428" s="101"/>
      <c r="N428" s="104">
        <f t="shared" si="22"/>
        <v>288.01</v>
      </c>
      <c r="O428" s="103">
        <f t="shared" si="23"/>
        <v>172.81</v>
      </c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  <c r="AN428" s="77"/>
      <c r="AO428" s="77"/>
      <c r="AP428" s="77"/>
      <c r="AQ428" s="77"/>
      <c r="AR428" s="77"/>
      <c r="AS428" s="77"/>
      <c r="AT428" s="77"/>
      <c r="AU428" s="77"/>
      <c r="AV428" s="77"/>
      <c r="AW428" s="77"/>
      <c r="AX428" s="77"/>
      <c r="AY428" s="77"/>
      <c r="AZ428" s="77"/>
      <c r="BA428" s="77"/>
      <c r="BB428" s="77"/>
      <c r="BC428" s="77"/>
      <c r="BD428" s="77"/>
      <c r="BE428" s="77"/>
      <c r="BF428" s="77"/>
      <c r="BG428" s="77"/>
      <c r="BH428" s="77"/>
      <c r="BI428" s="77"/>
      <c r="BJ428" s="77"/>
      <c r="BK428" s="77"/>
      <c r="BL428" s="77"/>
      <c r="BM428" s="77"/>
      <c r="BN428" s="77"/>
      <c r="BO428" s="77"/>
      <c r="BP428" s="77"/>
      <c r="BQ428" s="77"/>
      <c r="BR428" s="77"/>
      <c r="BS428" s="77"/>
      <c r="BT428" s="77"/>
      <c r="BU428" s="77"/>
      <c r="BV428" s="77"/>
      <c r="BW428" s="77"/>
      <c r="BX428" s="77"/>
      <c r="BY428" s="77"/>
      <c r="BZ428" s="77"/>
      <c r="CA428" s="77"/>
      <c r="CB428" s="77"/>
      <c r="CC428" s="77"/>
      <c r="CD428" s="77"/>
      <c r="CE428" s="77"/>
      <c r="CF428" s="77"/>
      <c r="CG428" s="77"/>
      <c r="CH428" s="77"/>
      <c r="CI428" s="77"/>
      <c r="CJ428" s="77"/>
      <c r="CK428" s="77"/>
      <c r="CL428" s="77"/>
      <c r="CM428" s="77"/>
      <c r="CN428" s="77"/>
      <c r="CO428" s="77"/>
      <c r="CP428" s="77"/>
      <c r="CQ428" s="77"/>
      <c r="CR428" s="77"/>
      <c r="CS428" s="77"/>
      <c r="CT428" s="77"/>
      <c r="CU428" s="77"/>
      <c r="CV428" s="77"/>
      <c r="CW428" s="77"/>
      <c r="CX428" s="77"/>
      <c r="CY428" s="77"/>
      <c r="CZ428" s="77"/>
      <c r="DA428" s="77"/>
      <c r="DB428" s="77"/>
      <c r="DC428" s="77"/>
      <c r="DD428" s="77"/>
      <c r="DE428" s="77"/>
      <c r="DF428" s="77"/>
      <c r="DG428" s="77"/>
      <c r="DH428" s="77"/>
      <c r="DI428" s="77"/>
      <c r="DJ428" s="77"/>
      <c r="DK428" s="77"/>
      <c r="DL428" s="77"/>
      <c r="DM428" s="77"/>
      <c r="DN428" s="77"/>
      <c r="DO428" s="77"/>
      <c r="DP428" s="77"/>
      <c r="DQ428" s="77"/>
      <c r="DR428" s="77"/>
      <c r="DS428" s="77"/>
      <c r="DT428" s="77"/>
      <c r="DU428" s="77"/>
      <c r="DV428" s="77"/>
      <c r="DW428" s="77"/>
      <c r="DX428" s="77"/>
      <c r="DY428" s="77"/>
      <c r="DZ428" s="77"/>
      <c r="EA428" s="77"/>
      <c r="EB428" s="77"/>
      <c r="EC428" s="77"/>
      <c r="ED428" s="77"/>
      <c r="EE428" s="77"/>
      <c r="EF428" s="77"/>
      <c r="EG428" s="77"/>
      <c r="EH428" s="77"/>
      <c r="EI428" s="77"/>
      <c r="EJ428" s="77"/>
      <c r="EK428" s="77"/>
      <c r="EL428" s="77"/>
      <c r="EM428" s="77"/>
      <c r="EN428" s="77"/>
      <c r="EO428" s="77"/>
      <c r="EP428" s="77"/>
      <c r="EQ428" s="77"/>
      <c r="ER428" s="77"/>
      <c r="ES428" s="77"/>
      <c r="ET428" s="77"/>
      <c r="EU428" s="77"/>
      <c r="EV428" s="77"/>
      <c r="EW428" s="77"/>
      <c r="EX428" s="77"/>
      <c r="EY428" s="77"/>
      <c r="EZ428" s="77"/>
      <c r="FA428" s="77"/>
      <c r="FB428" s="77"/>
      <c r="FC428" s="77"/>
      <c r="FD428" s="77"/>
      <c r="FE428" s="77"/>
      <c r="FF428" s="77"/>
      <c r="FG428" s="77"/>
      <c r="FH428" s="77"/>
      <c r="FI428" s="77"/>
      <c r="FJ428" s="77"/>
      <c r="FK428" s="77"/>
    </row>
    <row r="429" spans="1:167" s="78" customFormat="1" x14ac:dyDescent="0.2">
      <c r="A429" s="97" t="s">
        <v>2201</v>
      </c>
      <c r="B429" s="97" t="s">
        <v>873</v>
      </c>
      <c r="C429" s="98" t="s">
        <v>1452</v>
      </c>
      <c r="D429" s="99" t="s">
        <v>8</v>
      </c>
      <c r="E429" s="99">
        <v>30</v>
      </c>
      <c r="F429" s="99">
        <v>0.3</v>
      </c>
      <c r="G429" s="100"/>
      <c r="H429" s="101"/>
      <c r="I429" s="123">
        <v>542.58299999999997</v>
      </c>
      <c r="J429" s="102">
        <f t="shared" si="21"/>
        <v>16277.49</v>
      </c>
      <c r="K429" s="101">
        <f>BDI!$G$17</f>
        <v>0.11260000000000001</v>
      </c>
      <c r="L429" s="101"/>
      <c r="M429" s="101"/>
      <c r="N429" s="104">
        <f t="shared" si="22"/>
        <v>603.67999999999995</v>
      </c>
      <c r="O429" s="103">
        <f t="shared" si="23"/>
        <v>5433.12</v>
      </c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  <c r="AN429" s="77"/>
      <c r="AO429" s="77"/>
      <c r="AP429" s="77"/>
      <c r="AQ429" s="77"/>
      <c r="AR429" s="77"/>
      <c r="AS429" s="77"/>
      <c r="AT429" s="77"/>
      <c r="AU429" s="77"/>
      <c r="AV429" s="77"/>
      <c r="AW429" s="77"/>
      <c r="AX429" s="77"/>
      <c r="AY429" s="77"/>
      <c r="AZ429" s="77"/>
      <c r="BA429" s="77"/>
      <c r="BB429" s="77"/>
      <c r="BC429" s="77"/>
      <c r="BD429" s="77"/>
      <c r="BE429" s="77"/>
      <c r="BF429" s="77"/>
      <c r="BG429" s="77"/>
      <c r="BH429" s="77"/>
      <c r="BI429" s="77"/>
      <c r="BJ429" s="77"/>
      <c r="BK429" s="77"/>
      <c r="BL429" s="77"/>
      <c r="BM429" s="77"/>
      <c r="BN429" s="77"/>
      <c r="BO429" s="77"/>
      <c r="BP429" s="77"/>
      <c r="BQ429" s="77"/>
      <c r="BR429" s="77"/>
      <c r="BS429" s="77"/>
      <c r="BT429" s="77"/>
      <c r="BU429" s="77"/>
      <c r="BV429" s="77"/>
      <c r="BW429" s="77"/>
      <c r="BX429" s="77"/>
      <c r="BY429" s="77"/>
      <c r="BZ429" s="77"/>
      <c r="CA429" s="77"/>
      <c r="CB429" s="77"/>
      <c r="CC429" s="77"/>
      <c r="CD429" s="77"/>
      <c r="CE429" s="77"/>
      <c r="CF429" s="77"/>
      <c r="CG429" s="77"/>
      <c r="CH429" s="77"/>
      <c r="CI429" s="77"/>
      <c r="CJ429" s="77"/>
      <c r="CK429" s="77"/>
      <c r="CL429" s="77"/>
      <c r="CM429" s="77"/>
      <c r="CN429" s="77"/>
      <c r="CO429" s="77"/>
      <c r="CP429" s="77"/>
      <c r="CQ429" s="77"/>
      <c r="CR429" s="77"/>
      <c r="CS429" s="77"/>
      <c r="CT429" s="77"/>
      <c r="CU429" s="77"/>
      <c r="CV429" s="77"/>
      <c r="CW429" s="77"/>
      <c r="CX429" s="77"/>
      <c r="CY429" s="77"/>
      <c r="CZ429" s="77"/>
      <c r="DA429" s="77"/>
      <c r="DB429" s="77"/>
      <c r="DC429" s="77"/>
      <c r="DD429" s="77"/>
      <c r="DE429" s="77"/>
      <c r="DF429" s="77"/>
      <c r="DG429" s="77"/>
      <c r="DH429" s="77"/>
      <c r="DI429" s="77"/>
      <c r="DJ429" s="77"/>
      <c r="DK429" s="77"/>
      <c r="DL429" s="77"/>
      <c r="DM429" s="77"/>
      <c r="DN429" s="77"/>
      <c r="DO429" s="77"/>
      <c r="DP429" s="77"/>
      <c r="DQ429" s="77"/>
      <c r="DR429" s="77"/>
      <c r="DS429" s="77"/>
      <c r="DT429" s="77"/>
      <c r="DU429" s="77"/>
      <c r="DV429" s="77"/>
      <c r="DW429" s="77"/>
      <c r="DX429" s="77"/>
      <c r="DY429" s="77"/>
      <c r="DZ429" s="77"/>
      <c r="EA429" s="77"/>
      <c r="EB429" s="77"/>
      <c r="EC429" s="77"/>
      <c r="ED429" s="77"/>
      <c r="EE429" s="77"/>
      <c r="EF429" s="77"/>
      <c r="EG429" s="77"/>
      <c r="EH429" s="77"/>
      <c r="EI429" s="77"/>
      <c r="EJ429" s="77"/>
      <c r="EK429" s="77"/>
      <c r="EL429" s="77"/>
      <c r="EM429" s="77"/>
      <c r="EN429" s="77"/>
      <c r="EO429" s="77"/>
      <c r="EP429" s="77"/>
      <c r="EQ429" s="77"/>
      <c r="ER429" s="77"/>
      <c r="ES429" s="77"/>
      <c r="ET429" s="77"/>
      <c r="EU429" s="77"/>
      <c r="EV429" s="77"/>
      <c r="EW429" s="77"/>
      <c r="EX429" s="77"/>
      <c r="EY429" s="77"/>
      <c r="EZ429" s="77"/>
      <c r="FA429" s="77"/>
      <c r="FB429" s="77"/>
      <c r="FC429" s="77"/>
      <c r="FD429" s="77"/>
      <c r="FE429" s="77"/>
      <c r="FF429" s="77"/>
      <c r="FG429" s="77"/>
      <c r="FH429" s="77"/>
      <c r="FI429" s="77"/>
      <c r="FJ429" s="77"/>
      <c r="FK429" s="77"/>
    </row>
    <row r="430" spans="1:167" s="78" customFormat="1" x14ac:dyDescent="0.2">
      <c r="A430" s="97" t="s">
        <v>2202</v>
      </c>
      <c r="B430" s="97" t="s">
        <v>874</v>
      </c>
      <c r="C430" s="98" t="s">
        <v>1453</v>
      </c>
      <c r="D430" s="99" t="s">
        <v>17</v>
      </c>
      <c r="E430" s="99">
        <v>4</v>
      </c>
      <c r="F430" s="99">
        <v>0.3</v>
      </c>
      <c r="G430" s="100"/>
      <c r="H430" s="101"/>
      <c r="I430" s="123">
        <v>152.38</v>
      </c>
      <c r="J430" s="102">
        <f t="shared" si="21"/>
        <v>609.52</v>
      </c>
      <c r="K430" s="101">
        <f>BDI!$G$17</f>
        <v>0.11260000000000001</v>
      </c>
      <c r="L430" s="101"/>
      <c r="M430" s="101"/>
      <c r="N430" s="104">
        <f t="shared" si="22"/>
        <v>169.54</v>
      </c>
      <c r="O430" s="103">
        <f t="shared" si="23"/>
        <v>203.45</v>
      </c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  <c r="AN430" s="77"/>
      <c r="AO430" s="77"/>
      <c r="AP430" s="77"/>
      <c r="AQ430" s="77"/>
      <c r="AR430" s="77"/>
      <c r="AS430" s="77"/>
      <c r="AT430" s="77"/>
      <c r="AU430" s="77"/>
      <c r="AV430" s="77"/>
      <c r="AW430" s="77"/>
      <c r="AX430" s="77"/>
      <c r="AY430" s="77"/>
      <c r="AZ430" s="77"/>
      <c r="BA430" s="77"/>
      <c r="BB430" s="77"/>
      <c r="BC430" s="77"/>
      <c r="BD430" s="77"/>
      <c r="BE430" s="77"/>
      <c r="BF430" s="77"/>
      <c r="BG430" s="77"/>
      <c r="BH430" s="77"/>
      <c r="BI430" s="77"/>
      <c r="BJ430" s="77"/>
      <c r="BK430" s="77"/>
      <c r="BL430" s="77"/>
      <c r="BM430" s="77"/>
      <c r="BN430" s="77"/>
      <c r="BO430" s="77"/>
      <c r="BP430" s="77"/>
      <c r="BQ430" s="77"/>
      <c r="BR430" s="77"/>
      <c r="BS430" s="77"/>
      <c r="BT430" s="77"/>
      <c r="BU430" s="77"/>
      <c r="BV430" s="77"/>
      <c r="BW430" s="77"/>
      <c r="BX430" s="77"/>
      <c r="BY430" s="77"/>
      <c r="BZ430" s="77"/>
      <c r="CA430" s="77"/>
      <c r="CB430" s="77"/>
      <c r="CC430" s="77"/>
      <c r="CD430" s="77"/>
      <c r="CE430" s="77"/>
      <c r="CF430" s="77"/>
      <c r="CG430" s="77"/>
      <c r="CH430" s="77"/>
      <c r="CI430" s="77"/>
      <c r="CJ430" s="77"/>
      <c r="CK430" s="77"/>
      <c r="CL430" s="77"/>
      <c r="CM430" s="77"/>
      <c r="CN430" s="77"/>
      <c r="CO430" s="77"/>
      <c r="CP430" s="77"/>
      <c r="CQ430" s="77"/>
      <c r="CR430" s="77"/>
      <c r="CS430" s="77"/>
      <c r="CT430" s="77"/>
      <c r="CU430" s="77"/>
      <c r="CV430" s="77"/>
      <c r="CW430" s="77"/>
      <c r="CX430" s="77"/>
      <c r="CY430" s="77"/>
      <c r="CZ430" s="77"/>
      <c r="DA430" s="77"/>
      <c r="DB430" s="77"/>
      <c r="DC430" s="77"/>
      <c r="DD430" s="77"/>
      <c r="DE430" s="77"/>
      <c r="DF430" s="77"/>
      <c r="DG430" s="77"/>
      <c r="DH430" s="77"/>
      <c r="DI430" s="77"/>
      <c r="DJ430" s="77"/>
      <c r="DK430" s="77"/>
      <c r="DL430" s="77"/>
      <c r="DM430" s="77"/>
      <c r="DN430" s="77"/>
      <c r="DO430" s="77"/>
      <c r="DP430" s="77"/>
      <c r="DQ430" s="77"/>
      <c r="DR430" s="77"/>
      <c r="DS430" s="77"/>
      <c r="DT430" s="77"/>
      <c r="DU430" s="77"/>
      <c r="DV430" s="77"/>
      <c r="DW430" s="77"/>
      <c r="DX430" s="77"/>
      <c r="DY430" s="77"/>
      <c r="DZ430" s="77"/>
      <c r="EA430" s="77"/>
      <c r="EB430" s="77"/>
      <c r="EC430" s="77"/>
      <c r="ED430" s="77"/>
      <c r="EE430" s="77"/>
      <c r="EF430" s="77"/>
      <c r="EG430" s="77"/>
      <c r="EH430" s="77"/>
      <c r="EI430" s="77"/>
      <c r="EJ430" s="77"/>
      <c r="EK430" s="77"/>
      <c r="EL430" s="77"/>
      <c r="EM430" s="77"/>
      <c r="EN430" s="77"/>
      <c r="EO430" s="77"/>
      <c r="EP430" s="77"/>
      <c r="EQ430" s="77"/>
      <c r="ER430" s="77"/>
      <c r="ES430" s="77"/>
      <c r="ET430" s="77"/>
      <c r="EU430" s="77"/>
      <c r="EV430" s="77"/>
      <c r="EW430" s="77"/>
      <c r="EX430" s="77"/>
      <c r="EY430" s="77"/>
      <c r="EZ430" s="77"/>
      <c r="FA430" s="77"/>
      <c r="FB430" s="77"/>
      <c r="FC430" s="77"/>
      <c r="FD430" s="77"/>
      <c r="FE430" s="77"/>
      <c r="FF430" s="77"/>
      <c r="FG430" s="77"/>
      <c r="FH430" s="77"/>
      <c r="FI430" s="77"/>
      <c r="FJ430" s="77"/>
      <c r="FK430" s="77"/>
    </row>
    <row r="431" spans="1:167" s="78" customFormat="1" x14ac:dyDescent="0.2">
      <c r="A431" s="97" t="s">
        <v>2203</v>
      </c>
      <c r="B431" s="97" t="s">
        <v>875</v>
      </c>
      <c r="C431" s="98" t="s">
        <v>1454</v>
      </c>
      <c r="D431" s="99" t="s">
        <v>17</v>
      </c>
      <c r="E431" s="99">
        <v>4</v>
      </c>
      <c r="F431" s="99">
        <v>0.3</v>
      </c>
      <c r="G431" s="100"/>
      <c r="H431" s="101"/>
      <c r="I431" s="123">
        <v>190.3</v>
      </c>
      <c r="J431" s="102">
        <f t="shared" si="21"/>
        <v>761.2</v>
      </c>
      <c r="K431" s="101">
        <f>BDI!$G$17</f>
        <v>0.11260000000000001</v>
      </c>
      <c r="L431" s="101"/>
      <c r="M431" s="101"/>
      <c r="N431" s="104">
        <f t="shared" si="22"/>
        <v>211.73</v>
      </c>
      <c r="O431" s="103">
        <f t="shared" si="23"/>
        <v>254.08</v>
      </c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  <c r="AN431" s="77"/>
      <c r="AO431" s="77"/>
      <c r="AP431" s="77"/>
      <c r="AQ431" s="77"/>
      <c r="AR431" s="77"/>
      <c r="AS431" s="77"/>
      <c r="AT431" s="77"/>
      <c r="AU431" s="77"/>
      <c r="AV431" s="77"/>
      <c r="AW431" s="77"/>
      <c r="AX431" s="77"/>
      <c r="AY431" s="77"/>
      <c r="AZ431" s="77"/>
      <c r="BA431" s="77"/>
      <c r="BB431" s="77"/>
      <c r="BC431" s="77"/>
      <c r="BD431" s="77"/>
      <c r="BE431" s="77"/>
      <c r="BF431" s="77"/>
      <c r="BG431" s="77"/>
      <c r="BH431" s="77"/>
      <c r="BI431" s="77"/>
      <c r="BJ431" s="77"/>
      <c r="BK431" s="77"/>
      <c r="BL431" s="77"/>
      <c r="BM431" s="77"/>
      <c r="BN431" s="77"/>
      <c r="BO431" s="77"/>
      <c r="BP431" s="77"/>
      <c r="BQ431" s="77"/>
      <c r="BR431" s="77"/>
      <c r="BS431" s="77"/>
      <c r="BT431" s="77"/>
      <c r="BU431" s="77"/>
      <c r="BV431" s="77"/>
      <c r="BW431" s="77"/>
      <c r="BX431" s="77"/>
      <c r="BY431" s="77"/>
      <c r="BZ431" s="77"/>
      <c r="CA431" s="77"/>
      <c r="CB431" s="77"/>
      <c r="CC431" s="77"/>
      <c r="CD431" s="77"/>
      <c r="CE431" s="77"/>
      <c r="CF431" s="77"/>
      <c r="CG431" s="77"/>
      <c r="CH431" s="77"/>
      <c r="CI431" s="77"/>
      <c r="CJ431" s="77"/>
      <c r="CK431" s="77"/>
      <c r="CL431" s="77"/>
      <c r="CM431" s="77"/>
      <c r="CN431" s="77"/>
      <c r="CO431" s="77"/>
      <c r="CP431" s="77"/>
      <c r="CQ431" s="77"/>
      <c r="CR431" s="77"/>
      <c r="CS431" s="77"/>
      <c r="CT431" s="77"/>
      <c r="CU431" s="77"/>
      <c r="CV431" s="77"/>
      <c r="CW431" s="77"/>
      <c r="CX431" s="77"/>
      <c r="CY431" s="77"/>
      <c r="CZ431" s="77"/>
      <c r="DA431" s="77"/>
      <c r="DB431" s="77"/>
      <c r="DC431" s="77"/>
      <c r="DD431" s="77"/>
      <c r="DE431" s="77"/>
      <c r="DF431" s="77"/>
      <c r="DG431" s="77"/>
      <c r="DH431" s="77"/>
      <c r="DI431" s="77"/>
      <c r="DJ431" s="77"/>
      <c r="DK431" s="77"/>
      <c r="DL431" s="77"/>
      <c r="DM431" s="77"/>
      <c r="DN431" s="77"/>
      <c r="DO431" s="77"/>
      <c r="DP431" s="77"/>
      <c r="DQ431" s="77"/>
      <c r="DR431" s="77"/>
      <c r="DS431" s="77"/>
      <c r="DT431" s="77"/>
      <c r="DU431" s="77"/>
      <c r="DV431" s="77"/>
      <c r="DW431" s="77"/>
      <c r="DX431" s="77"/>
      <c r="DY431" s="77"/>
      <c r="DZ431" s="77"/>
      <c r="EA431" s="77"/>
      <c r="EB431" s="77"/>
      <c r="EC431" s="77"/>
      <c r="ED431" s="77"/>
      <c r="EE431" s="77"/>
      <c r="EF431" s="77"/>
      <c r="EG431" s="77"/>
      <c r="EH431" s="77"/>
      <c r="EI431" s="77"/>
      <c r="EJ431" s="77"/>
      <c r="EK431" s="77"/>
      <c r="EL431" s="77"/>
      <c r="EM431" s="77"/>
      <c r="EN431" s="77"/>
      <c r="EO431" s="77"/>
      <c r="EP431" s="77"/>
      <c r="EQ431" s="77"/>
      <c r="ER431" s="77"/>
      <c r="ES431" s="77"/>
      <c r="ET431" s="77"/>
      <c r="EU431" s="77"/>
      <c r="EV431" s="77"/>
      <c r="EW431" s="77"/>
      <c r="EX431" s="77"/>
      <c r="EY431" s="77"/>
      <c r="EZ431" s="77"/>
      <c r="FA431" s="77"/>
      <c r="FB431" s="77"/>
      <c r="FC431" s="77"/>
      <c r="FD431" s="77"/>
      <c r="FE431" s="77"/>
      <c r="FF431" s="77"/>
      <c r="FG431" s="77"/>
      <c r="FH431" s="77"/>
      <c r="FI431" s="77"/>
      <c r="FJ431" s="77"/>
      <c r="FK431" s="77"/>
    </row>
    <row r="432" spans="1:167" s="78" customFormat="1" x14ac:dyDescent="0.2">
      <c r="A432" s="97" t="s">
        <v>2204</v>
      </c>
      <c r="B432" s="97" t="s">
        <v>876</v>
      </c>
      <c r="C432" s="98" t="s">
        <v>1455</v>
      </c>
      <c r="D432" s="99" t="s">
        <v>17</v>
      </c>
      <c r="E432" s="99">
        <v>4</v>
      </c>
      <c r="F432" s="99">
        <v>0.3</v>
      </c>
      <c r="G432" s="100"/>
      <c r="H432" s="101"/>
      <c r="I432" s="123">
        <v>106.37</v>
      </c>
      <c r="J432" s="102">
        <f t="shared" si="21"/>
        <v>425.48</v>
      </c>
      <c r="K432" s="101">
        <f>BDI!$G$17</f>
        <v>0.11260000000000001</v>
      </c>
      <c r="L432" s="101"/>
      <c r="M432" s="101"/>
      <c r="N432" s="104">
        <f t="shared" si="22"/>
        <v>118.35</v>
      </c>
      <c r="O432" s="103">
        <f t="shared" si="23"/>
        <v>142.02000000000001</v>
      </c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  <c r="AN432" s="77"/>
      <c r="AO432" s="77"/>
      <c r="AP432" s="77"/>
      <c r="AQ432" s="77"/>
      <c r="AR432" s="77"/>
      <c r="AS432" s="77"/>
      <c r="AT432" s="77"/>
      <c r="AU432" s="77"/>
      <c r="AV432" s="77"/>
      <c r="AW432" s="77"/>
      <c r="AX432" s="77"/>
      <c r="AY432" s="77"/>
      <c r="AZ432" s="77"/>
      <c r="BA432" s="77"/>
      <c r="BB432" s="77"/>
      <c r="BC432" s="77"/>
      <c r="BD432" s="77"/>
      <c r="BE432" s="77"/>
      <c r="BF432" s="77"/>
      <c r="BG432" s="77"/>
      <c r="BH432" s="77"/>
      <c r="BI432" s="77"/>
      <c r="BJ432" s="77"/>
      <c r="BK432" s="77"/>
      <c r="BL432" s="77"/>
      <c r="BM432" s="77"/>
      <c r="BN432" s="77"/>
      <c r="BO432" s="77"/>
      <c r="BP432" s="77"/>
      <c r="BQ432" s="77"/>
      <c r="BR432" s="77"/>
      <c r="BS432" s="77"/>
      <c r="BT432" s="77"/>
      <c r="BU432" s="77"/>
      <c r="BV432" s="77"/>
      <c r="BW432" s="77"/>
      <c r="BX432" s="77"/>
      <c r="BY432" s="77"/>
      <c r="BZ432" s="77"/>
      <c r="CA432" s="77"/>
      <c r="CB432" s="77"/>
      <c r="CC432" s="77"/>
      <c r="CD432" s="77"/>
      <c r="CE432" s="77"/>
      <c r="CF432" s="77"/>
      <c r="CG432" s="77"/>
      <c r="CH432" s="77"/>
      <c r="CI432" s="77"/>
      <c r="CJ432" s="77"/>
      <c r="CK432" s="77"/>
      <c r="CL432" s="77"/>
      <c r="CM432" s="77"/>
      <c r="CN432" s="77"/>
      <c r="CO432" s="77"/>
      <c r="CP432" s="77"/>
      <c r="CQ432" s="77"/>
      <c r="CR432" s="77"/>
      <c r="CS432" s="77"/>
      <c r="CT432" s="77"/>
      <c r="CU432" s="77"/>
      <c r="CV432" s="77"/>
      <c r="CW432" s="77"/>
      <c r="CX432" s="77"/>
      <c r="CY432" s="77"/>
      <c r="CZ432" s="77"/>
      <c r="DA432" s="77"/>
      <c r="DB432" s="77"/>
      <c r="DC432" s="77"/>
      <c r="DD432" s="77"/>
      <c r="DE432" s="77"/>
      <c r="DF432" s="77"/>
      <c r="DG432" s="77"/>
      <c r="DH432" s="77"/>
      <c r="DI432" s="77"/>
      <c r="DJ432" s="77"/>
      <c r="DK432" s="77"/>
      <c r="DL432" s="77"/>
      <c r="DM432" s="77"/>
      <c r="DN432" s="77"/>
      <c r="DO432" s="77"/>
      <c r="DP432" s="77"/>
      <c r="DQ432" s="77"/>
      <c r="DR432" s="77"/>
      <c r="DS432" s="77"/>
      <c r="DT432" s="77"/>
      <c r="DU432" s="77"/>
      <c r="DV432" s="77"/>
      <c r="DW432" s="77"/>
      <c r="DX432" s="77"/>
      <c r="DY432" s="77"/>
      <c r="DZ432" s="77"/>
      <c r="EA432" s="77"/>
      <c r="EB432" s="77"/>
      <c r="EC432" s="77"/>
      <c r="ED432" s="77"/>
      <c r="EE432" s="77"/>
      <c r="EF432" s="77"/>
      <c r="EG432" s="77"/>
      <c r="EH432" s="77"/>
      <c r="EI432" s="77"/>
      <c r="EJ432" s="77"/>
      <c r="EK432" s="77"/>
      <c r="EL432" s="77"/>
      <c r="EM432" s="77"/>
      <c r="EN432" s="77"/>
      <c r="EO432" s="77"/>
      <c r="EP432" s="77"/>
      <c r="EQ432" s="77"/>
      <c r="ER432" s="77"/>
      <c r="ES432" s="77"/>
      <c r="ET432" s="77"/>
      <c r="EU432" s="77"/>
      <c r="EV432" s="77"/>
      <c r="EW432" s="77"/>
      <c r="EX432" s="77"/>
      <c r="EY432" s="77"/>
      <c r="EZ432" s="77"/>
      <c r="FA432" s="77"/>
      <c r="FB432" s="77"/>
      <c r="FC432" s="77"/>
      <c r="FD432" s="77"/>
      <c r="FE432" s="77"/>
      <c r="FF432" s="77"/>
      <c r="FG432" s="77"/>
      <c r="FH432" s="77"/>
      <c r="FI432" s="77"/>
      <c r="FJ432" s="77"/>
      <c r="FK432" s="77"/>
    </row>
    <row r="433" spans="1:167" s="78" customFormat="1" x14ac:dyDescent="0.2">
      <c r="A433" s="97" t="s">
        <v>2205</v>
      </c>
      <c r="B433" s="97" t="s">
        <v>877</v>
      </c>
      <c r="C433" s="98" t="s">
        <v>1456</v>
      </c>
      <c r="D433" s="99" t="s">
        <v>17</v>
      </c>
      <c r="E433" s="99">
        <v>4</v>
      </c>
      <c r="F433" s="99">
        <v>0.3</v>
      </c>
      <c r="G433" s="100"/>
      <c r="H433" s="101"/>
      <c r="I433" s="123">
        <v>48.97</v>
      </c>
      <c r="J433" s="102">
        <f t="shared" si="21"/>
        <v>195.88</v>
      </c>
      <c r="K433" s="101">
        <f>BDI!$G$17</f>
        <v>0.11260000000000001</v>
      </c>
      <c r="L433" s="101"/>
      <c r="M433" s="101"/>
      <c r="N433" s="104">
        <f t="shared" si="22"/>
        <v>54.48</v>
      </c>
      <c r="O433" s="103">
        <f t="shared" si="23"/>
        <v>65.38</v>
      </c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  <c r="AN433" s="77"/>
      <c r="AO433" s="77"/>
      <c r="AP433" s="77"/>
      <c r="AQ433" s="77"/>
      <c r="AR433" s="77"/>
      <c r="AS433" s="77"/>
      <c r="AT433" s="77"/>
      <c r="AU433" s="77"/>
      <c r="AV433" s="77"/>
      <c r="AW433" s="77"/>
      <c r="AX433" s="77"/>
      <c r="AY433" s="77"/>
      <c r="AZ433" s="77"/>
      <c r="BA433" s="77"/>
      <c r="BB433" s="77"/>
      <c r="BC433" s="77"/>
      <c r="BD433" s="77"/>
      <c r="BE433" s="77"/>
      <c r="BF433" s="77"/>
      <c r="BG433" s="77"/>
      <c r="BH433" s="77"/>
      <c r="BI433" s="77"/>
      <c r="BJ433" s="77"/>
      <c r="BK433" s="77"/>
      <c r="BL433" s="77"/>
      <c r="BM433" s="77"/>
      <c r="BN433" s="77"/>
      <c r="BO433" s="77"/>
      <c r="BP433" s="77"/>
      <c r="BQ433" s="77"/>
      <c r="BR433" s="77"/>
      <c r="BS433" s="77"/>
      <c r="BT433" s="77"/>
      <c r="BU433" s="77"/>
      <c r="BV433" s="77"/>
      <c r="BW433" s="77"/>
      <c r="BX433" s="77"/>
      <c r="BY433" s="77"/>
      <c r="BZ433" s="77"/>
      <c r="CA433" s="77"/>
      <c r="CB433" s="77"/>
      <c r="CC433" s="77"/>
      <c r="CD433" s="77"/>
      <c r="CE433" s="77"/>
      <c r="CF433" s="77"/>
      <c r="CG433" s="77"/>
      <c r="CH433" s="77"/>
      <c r="CI433" s="77"/>
      <c r="CJ433" s="77"/>
      <c r="CK433" s="77"/>
      <c r="CL433" s="77"/>
      <c r="CM433" s="77"/>
      <c r="CN433" s="77"/>
      <c r="CO433" s="77"/>
      <c r="CP433" s="77"/>
      <c r="CQ433" s="77"/>
      <c r="CR433" s="77"/>
      <c r="CS433" s="77"/>
      <c r="CT433" s="77"/>
      <c r="CU433" s="77"/>
      <c r="CV433" s="77"/>
      <c r="CW433" s="77"/>
      <c r="CX433" s="77"/>
      <c r="CY433" s="77"/>
      <c r="CZ433" s="77"/>
      <c r="DA433" s="77"/>
      <c r="DB433" s="77"/>
      <c r="DC433" s="77"/>
      <c r="DD433" s="77"/>
      <c r="DE433" s="77"/>
      <c r="DF433" s="77"/>
      <c r="DG433" s="77"/>
      <c r="DH433" s="77"/>
      <c r="DI433" s="77"/>
      <c r="DJ433" s="77"/>
      <c r="DK433" s="77"/>
      <c r="DL433" s="77"/>
      <c r="DM433" s="77"/>
      <c r="DN433" s="77"/>
      <c r="DO433" s="77"/>
      <c r="DP433" s="77"/>
      <c r="DQ433" s="77"/>
      <c r="DR433" s="77"/>
      <c r="DS433" s="77"/>
      <c r="DT433" s="77"/>
      <c r="DU433" s="77"/>
      <c r="DV433" s="77"/>
      <c r="DW433" s="77"/>
      <c r="DX433" s="77"/>
      <c r="DY433" s="77"/>
      <c r="DZ433" s="77"/>
      <c r="EA433" s="77"/>
      <c r="EB433" s="77"/>
      <c r="EC433" s="77"/>
      <c r="ED433" s="77"/>
      <c r="EE433" s="77"/>
      <c r="EF433" s="77"/>
      <c r="EG433" s="77"/>
      <c r="EH433" s="77"/>
      <c r="EI433" s="77"/>
      <c r="EJ433" s="77"/>
      <c r="EK433" s="77"/>
      <c r="EL433" s="77"/>
      <c r="EM433" s="77"/>
      <c r="EN433" s="77"/>
      <c r="EO433" s="77"/>
      <c r="EP433" s="77"/>
      <c r="EQ433" s="77"/>
      <c r="ER433" s="77"/>
      <c r="ES433" s="77"/>
      <c r="ET433" s="77"/>
      <c r="EU433" s="77"/>
      <c r="EV433" s="77"/>
      <c r="EW433" s="77"/>
      <c r="EX433" s="77"/>
      <c r="EY433" s="77"/>
      <c r="EZ433" s="77"/>
      <c r="FA433" s="77"/>
      <c r="FB433" s="77"/>
      <c r="FC433" s="77"/>
      <c r="FD433" s="77"/>
      <c r="FE433" s="77"/>
      <c r="FF433" s="77"/>
      <c r="FG433" s="77"/>
      <c r="FH433" s="77"/>
      <c r="FI433" s="77"/>
      <c r="FJ433" s="77"/>
      <c r="FK433" s="77"/>
    </row>
    <row r="434" spans="1:167" s="78" customFormat="1" x14ac:dyDescent="0.2">
      <c r="A434" s="97" t="s">
        <v>2206</v>
      </c>
      <c r="B434" s="97" t="s">
        <v>878</v>
      </c>
      <c r="C434" s="98" t="s">
        <v>1457</v>
      </c>
      <c r="D434" s="99" t="s">
        <v>17</v>
      </c>
      <c r="E434" s="99">
        <v>2</v>
      </c>
      <c r="F434" s="99">
        <v>0.3</v>
      </c>
      <c r="G434" s="100"/>
      <c r="H434" s="101"/>
      <c r="I434" s="123">
        <v>194.89</v>
      </c>
      <c r="J434" s="102">
        <f t="shared" si="21"/>
        <v>389.78</v>
      </c>
      <c r="K434" s="101">
        <f>BDI!$G$17</f>
        <v>0.11260000000000001</v>
      </c>
      <c r="L434" s="101"/>
      <c r="M434" s="101"/>
      <c r="N434" s="104">
        <f t="shared" si="22"/>
        <v>216.83</v>
      </c>
      <c r="O434" s="103">
        <f t="shared" si="23"/>
        <v>130.1</v>
      </c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  <c r="AN434" s="77"/>
      <c r="AO434" s="77"/>
      <c r="AP434" s="77"/>
      <c r="AQ434" s="77"/>
      <c r="AR434" s="77"/>
      <c r="AS434" s="77"/>
      <c r="AT434" s="77"/>
      <c r="AU434" s="77"/>
      <c r="AV434" s="77"/>
      <c r="AW434" s="77"/>
      <c r="AX434" s="77"/>
      <c r="AY434" s="77"/>
      <c r="AZ434" s="77"/>
      <c r="BA434" s="77"/>
      <c r="BB434" s="77"/>
      <c r="BC434" s="77"/>
      <c r="BD434" s="77"/>
      <c r="BE434" s="77"/>
      <c r="BF434" s="77"/>
      <c r="BG434" s="77"/>
      <c r="BH434" s="77"/>
      <c r="BI434" s="77"/>
      <c r="BJ434" s="77"/>
      <c r="BK434" s="77"/>
      <c r="BL434" s="77"/>
      <c r="BM434" s="77"/>
      <c r="BN434" s="77"/>
      <c r="BO434" s="77"/>
      <c r="BP434" s="77"/>
      <c r="BQ434" s="77"/>
      <c r="BR434" s="77"/>
      <c r="BS434" s="77"/>
      <c r="BT434" s="77"/>
      <c r="BU434" s="77"/>
      <c r="BV434" s="77"/>
      <c r="BW434" s="77"/>
      <c r="BX434" s="77"/>
      <c r="BY434" s="77"/>
      <c r="BZ434" s="77"/>
      <c r="CA434" s="77"/>
      <c r="CB434" s="77"/>
      <c r="CC434" s="77"/>
      <c r="CD434" s="77"/>
      <c r="CE434" s="77"/>
      <c r="CF434" s="77"/>
      <c r="CG434" s="77"/>
      <c r="CH434" s="77"/>
      <c r="CI434" s="77"/>
      <c r="CJ434" s="77"/>
      <c r="CK434" s="77"/>
      <c r="CL434" s="77"/>
      <c r="CM434" s="77"/>
      <c r="CN434" s="77"/>
      <c r="CO434" s="77"/>
      <c r="CP434" s="77"/>
      <c r="CQ434" s="77"/>
      <c r="CR434" s="77"/>
      <c r="CS434" s="77"/>
      <c r="CT434" s="77"/>
      <c r="CU434" s="77"/>
      <c r="CV434" s="77"/>
      <c r="CW434" s="77"/>
      <c r="CX434" s="77"/>
      <c r="CY434" s="77"/>
      <c r="CZ434" s="77"/>
      <c r="DA434" s="77"/>
      <c r="DB434" s="77"/>
      <c r="DC434" s="77"/>
      <c r="DD434" s="77"/>
      <c r="DE434" s="77"/>
      <c r="DF434" s="77"/>
      <c r="DG434" s="77"/>
      <c r="DH434" s="77"/>
      <c r="DI434" s="77"/>
      <c r="DJ434" s="77"/>
      <c r="DK434" s="77"/>
      <c r="DL434" s="77"/>
      <c r="DM434" s="77"/>
      <c r="DN434" s="77"/>
      <c r="DO434" s="77"/>
      <c r="DP434" s="77"/>
      <c r="DQ434" s="77"/>
      <c r="DR434" s="77"/>
      <c r="DS434" s="77"/>
      <c r="DT434" s="77"/>
      <c r="DU434" s="77"/>
      <c r="DV434" s="77"/>
      <c r="DW434" s="77"/>
      <c r="DX434" s="77"/>
      <c r="DY434" s="77"/>
      <c r="DZ434" s="77"/>
      <c r="EA434" s="77"/>
      <c r="EB434" s="77"/>
      <c r="EC434" s="77"/>
      <c r="ED434" s="77"/>
      <c r="EE434" s="77"/>
      <c r="EF434" s="77"/>
      <c r="EG434" s="77"/>
      <c r="EH434" s="77"/>
      <c r="EI434" s="77"/>
      <c r="EJ434" s="77"/>
      <c r="EK434" s="77"/>
      <c r="EL434" s="77"/>
      <c r="EM434" s="77"/>
      <c r="EN434" s="77"/>
      <c r="EO434" s="77"/>
      <c r="EP434" s="77"/>
      <c r="EQ434" s="77"/>
      <c r="ER434" s="77"/>
      <c r="ES434" s="77"/>
      <c r="ET434" s="77"/>
      <c r="EU434" s="77"/>
      <c r="EV434" s="77"/>
      <c r="EW434" s="77"/>
      <c r="EX434" s="77"/>
      <c r="EY434" s="77"/>
      <c r="EZ434" s="77"/>
      <c r="FA434" s="77"/>
      <c r="FB434" s="77"/>
      <c r="FC434" s="77"/>
      <c r="FD434" s="77"/>
      <c r="FE434" s="77"/>
      <c r="FF434" s="77"/>
      <c r="FG434" s="77"/>
      <c r="FH434" s="77"/>
      <c r="FI434" s="77"/>
      <c r="FJ434" s="77"/>
      <c r="FK434" s="77"/>
    </row>
    <row r="435" spans="1:167" s="78" customFormat="1" x14ac:dyDescent="0.2">
      <c r="A435" s="97" t="s">
        <v>2207</v>
      </c>
      <c r="B435" s="97" t="s">
        <v>879</v>
      </c>
      <c r="C435" s="98" t="s">
        <v>1458</v>
      </c>
      <c r="D435" s="99" t="s">
        <v>8</v>
      </c>
      <c r="E435" s="99">
        <v>30</v>
      </c>
      <c r="F435" s="99">
        <v>0.3</v>
      </c>
      <c r="G435" s="100"/>
      <c r="H435" s="101"/>
      <c r="I435" s="123">
        <v>816.95249999999999</v>
      </c>
      <c r="J435" s="102">
        <f t="shared" si="21"/>
        <v>24508.58</v>
      </c>
      <c r="K435" s="101">
        <f>BDI!$G$17</f>
        <v>0.11260000000000001</v>
      </c>
      <c r="L435" s="101"/>
      <c r="M435" s="101"/>
      <c r="N435" s="104">
        <f t="shared" si="22"/>
        <v>908.94</v>
      </c>
      <c r="O435" s="103">
        <f t="shared" si="23"/>
        <v>8180.46</v>
      </c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  <c r="AN435" s="77"/>
      <c r="AO435" s="77"/>
      <c r="AP435" s="77"/>
      <c r="AQ435" s="77"/>
      <c r="AR435" s="77"/>
      <c r="AS435" s="77"/>
      <c r="AT435" s="77"/>
      <c r="AU435" s="77"/>
      <c r="AV435" s="77"/>
      <c r="AW435" s="77"/>
      <c r="AX435" s="77"/>
      <c r="AY435" s="77"/>
      <c r="AZ435" s="77"/>
      <c r="BA435" s="77"/>
      <c r="BB435" s="77"/>
      <c r="BC435" s="77"/>
      <c r="BD435" s="77"/>
      <c r="BE435" s="77"/>
      <c r="BF435" s="77"/>
      <c r="BG435" s="77"/>
      <c r="BH435" s="77"/>
      <c r="BI435" s="77"/>
      <c r="BJ435" s="77"/>
      <c r="BK435" s="77"/>
      <c r="BL435" s="77"/>
      <c r="BM435" s="77"/>
      <c r="BN435" s="77"/>
      <c r="BO435" s="77"/>
      <c r="BP435" s="77"/>
      <c r="BQ435" s="77"/>
      <c r="BR435" s="77"/>
      <c r="BS435" s="77"/>
      <c r="BT435" s="77"/>
      <c r="BU435" s="77"/>
      <c r="BV435" s="77"/>
      <c r="BW435" s="77"/>
      <c r="BX435" s="77"/>
      <c r="BY435" s="77"/>
      <c r="BZ435" s="77"/>
      <c r="CA435" s="77"/>
      <c r="CB435" s="77"/>
      <c r="CC435" s="77"/>
      <c r="CD435" s="77"/>
      <c r="CE435" s="77"/>
      <c r="CF435" s="77"/>
      <c r="CG435" s="77"/>
      <c r="CH435" s="77"/>
      <c r="CI435" s="77"/>
      <c r="CJ435" s="77"/>
      <c r="CK435" s="77"/>
      <c r="CL435" s="77"/>
      <c r="CM435" s="77"/>
      <c r="CN435" s="77"/>
      <c r="CO435" s="77"/>
      <c r="CP435" s="77"/>
      <c r="CQ435" s="77"/>
      <c r="CR435" s="77"/>
      <c r="CS435" s="77"/>
      <c r="CT435" s="77"/>
      <c r="CU435" s="77"/>
      <c r="CV435" s="77"/>
      <c r="CW435" s="77"/>
      <c r="CX435" s="77"/>
      <c r="CY435" s="77"/>
      <c r="CZ435" s="77"/>
      <c r="DA435" s="77"/>
      <c r="DB435" s="77"/>
      <c r="DC435" s="77"/>
      <c r="DD435" s="77"/>
      <c r="DE435" s="77"/>
      <c r="DF435" s="77"/>
      <c r="DG435" s="77"/>
      <c r="DH435" s="77"/>
      <c r="DI435" s="77"/>
      <c r="DJ435" s="77"/>
      <c r="DK435" s="77"/>
      <c r="DL435" s="77"/>
      <c r="DM435" s="77"/>
      <c r="DN435" s="77"/>
      <c r="DO435" s="77"/>
      <c r="DP435" s="77"/>
      <c r="DQ435" s="77"/>
      <c r="DR435" s="77"/>
      <c r="DS435" s="77"/>
      <c r="DT435" s="77"/>
      <c r="DU435" s="77"/>
      <c r="DV435" s="77"/>
      <c r="DW435" s="77"/>
      <c r="DX435" s="77"/>
      <c r="DY435" s="77"/>
      <c r="DZ435" s="77"/>
      <c r="EA435" s="77"/>
      <c r="EB435" s="77"/>
      <c r="EC435" s="77"/>
      <c r="ED435" s="77"/>
      <c r="EE435" s="77"/>
      <c r="EF435" s="77"/>
      <c r="EG435" s="77"/>
      <c r="EH435" s="77"/>
      <c r="EI435" s="77"/>
      <c r="EJ435" s="77"/>
      <c r="EK435" s="77"/>
      <c r="EL435" s="77"/>
      <c r="EM435" s="77"/>
      <c r="EN435" s="77"/>
      <c r="EO435" s="77"/>
      <c r="EP435" s="77"/>
      <c r="EQ435" s="77"/>
      <c r="ER435" s="77"/>
      <c r="ES435" s="77"/>
      <c r="ET435" s="77"/>
      <c r="EU435" s="77"/>
      <c r="EV435" s="77"/>
      <c r="EW435" s="77"/>
      <c r="EX435" s="77"/>
      <c r="EY435" s="77"/>
      <c r="EZ435" s="77"/>
      <c r="FA435" s="77"/>
      <c r="FB435" s="77"/>
      <c r="FC435" s="77"/>
      <c r="FD435" s="77"/>
      <c r="FE435" s="77"/>
      <c r="FF435" s="77"/>
      <c r="FG435" s="77"/>
      <c r="FH435" s="77"/>
      <c r="FI435" s="77"/>
      <c r="FJ435" s="77"/>
      <c r="FK435" s="77"/>
    </row>
    <row r="436" spans="1:167" s="78" customFormat="1" x14ac:dyDescent="0.2">
      <c r="A436" s="97" t="s">
        <v>2208</v>
      </c>
      <c r="B436" s="97" t="s">
        <v>880</v>
      </c>
      <c r="C436" s="98" t="s">
        <v>1459</v>
      </c>
      <c r="D436" s="99" t="s">
        <v>17</v>
      </c>
      <c r="E436" s="99">
        <v>4</v>
      </c>
      <c r="F436" s="99">
        <v>0.3</v>
      </c>
      <c r="G436" s="100"/>
      <c r="H436" s="101"/>
      <c r="I436" s="123">
        <v>246.23</v>
      </c>
      <c r="J436" s="102">
        <f t="shared" si="21"/>
        <v>984.92</v>
      </c>
      <c r="K436" s="101">
        <f>BDI!$G$17</f>
        <v>0.11260000000000001</v>
      </c>
      <c r="L436" s="101"/>
      <c r="M436" s="101"/>
      <c r="N436" s="104">
        <f t="shared" si="22"/>
        <v>273.95999999999998</v>
      </c>
      <c r="O436" s="103">
        <f t="shared" si="23"/>
        <v>328.75</v>
      </c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  <c r="AN436" s="77"/>
      <c r="AO436" s="77"/>
      <c r="AP436" s="77"/>
      <c r="AQ436" s="77"/>
      <c r="AR436" s="77"/>
      <c r="AS436" s="77"/>
      <c r="AT436" s="77"/>
      <c r="AU436" s="77"/>
      <c r="AV436" s="77"/>
      <c r="AW436" s="77"/>
      <c r="AX436" s="77"/>
      <c r="AY436" s="77"/>
      <c r="AZ436" s="77"/>
      <c r="BA436" s="77"/>
      <c r="BB436" s="77"/>
      <c r="BC436" s="77"/>
      <c r="BD436" s="77"/>
      <c r="BE436" s="77"/>
      <c r="BF436" s="77"/>
      <c r="BG436" s="77"/>
      <c r="BH436" s="77"/>
      <c r="BI436" s="77"/>
      <c r="BJ436" s="77"/>
      <c r="BK436" s="77"/>
      <c r="BL436" s="77"/>
      <c r="BM436" s="77"/>
      <c r="BN436" s="77"/>
      <c r="BO436" s="77"/>
      <c r="BP436" s="77"/>
      <c r="BQ436" s="77"/>
      <c r="BR436" s="77"/>
      <c r="BS436" s="77"/>
      <c r="BT436" s="77"/>
      <c r="BU436" s="77"/>
      <c r="BV436" s="77"/>
      <c r="BW436" s="77"/>
      <c r="BX436" s="77"/>
      <c r="BY436" s="77"/>
      <c r="BZ436" s="77"/>
      <c r="CA436" s="77"/>
      <c r="CB436" s="77"/>
      <c r="CC436" s="77"/>
      <c r="CD436" s="77"/>
      <c r="CE436" s="77"/>
      <c r="CF436" s="77"/>
      <c r="CG436" s="77"/>
      <c r="CH436" s="77"/>
      <c r="CI436" s="77"/>
      <c r="CJ436" s="77"/>
      <c r="CK436" s="77"/>
      <c r="CL436" s="77"/>
      <c r="CM436" s="77"/>
      <c r="CN436" s="77"/>
      <c r="CO436" s="77"/>
      <c r="CP436" s="77"/>
      <c r="CQ436" s="77"/>
      <c r="CR436" s="77"/>
      <c r="CS436" s="77"/>
      <c r="CT436" s="77"/>
      <c r="CU436" s="77"/>
      <c r="CV436" s="77"/>
      <c r="CW436" s="77"/>
      <c r="CX436" s="77"/>
      <c r="CY436" s="77"/>
      <c r="CZ436" s="77"/>
      <c r="DA436" s="77"/>
      <c r="DB436" s="77"/>
      <c r="DC436" s="77"/>
      <c r="DD436" s="77"/>
      <c r="DE436" s="77"/>
      <c r="DF436" s="77"/>
      <c r="DG436" s="77"/>
      <c r="DH436" s="77"/>
      <c r="DI436" s="77"/>
      <c r="DJ436" s="77"/>
      <c r="DK436" s="77"/>
      <c r="DL436" s="77"/>
      <c r="DM436" s="77"/>
      <c r="DN436" s="77"/>
      <c r="DO436" s="77"/>
      <c r="DP436" s="77"/>
      <c r="DQ436" s="77"/>
      <c r="DR436" s="77"/>
      <c r="DS436" s="77"/>
      <c r="DT436" s="77"/>
      <c r="DU436" s="77"/>
      <c r="DV436" s="77"/>
      <c r="DW436" s="77"/>
      <c r="DX436" s="77"/>
      <c r="DY436" s="77"/>
      <c r="DZ436" s="77"/>
      <c r="EA436" s="77"/>
      <c r="EB436" s="77"/>
      <c r="EC436" s="77"/>
      <c r="ED436" s="77"/>
      <c r="EE436" s="77"/>
      <c r="EF436" s="77"/>
      <c r="EG436" s="77"/>
      <c r="EH436" s="77"/>
      <c r="EI436" s="77"/>
      <c r="EJ436" s="77"/>
      <c r="EK436" s="77"/>
      <c r="EL436" s="77"/>
      <c r="EM436" s="77"/>
      <c r="EN436" s="77"/>
      <c r="EO436" s="77"/>
      <c r="EP436" s="77"/>
      <c r="EQ436" s="77"/>
      <c r="ER436" s="77"/>
      <c r="ES436" s="77"/>
      <c r="ET436" s="77"/>
      <c r="EU436" s="77"/>
      <c r="EV436" s="77"/>
      <c r="EW436" s="77"/>
      <c r="EX436" s="77"/>
      <c r="EY436" s="77"/>
      <c r="EZ436" s="77"/>
      <c r="FA436" s="77"/>
      <c r="FB436" s="77"/>
      <c r="FC436" s="77"/>
      <c r="FD436" s="77"/>
      <c r="FE436" s="77"/>
      <c r="FF436" s="77"/>
      <c r="FG436" s="77"/>
      <c r="FH436" s="77"/>
      <c r="FI436" s="77"/>
      <c r="FJ436" s="77"/>
      <c r="FK436" s="77"/>
    </row>
    <row r="437" spans="1:167" s="78" customFormat="1" x14ac:dyDescent="0.2">
      <c r="A437" s="97" t="s">
        <v>2209</v>
      </c>
      <c r="B437" s="97" t="s">
        <v>881</v>
      </c>
      <c r="C437" s="98" t="s">
        <v>1460</v>
      </c>
      <c r="D437" s="99" t="s">
        <v>17</v>
      </c>
      <c r="E437" s="99">
        <v>4</v>
      </c>
      <c r="F437" s="99">
        <v>0.3</v>
      </c>
      <c r="G437" s="100"/>
      <c r="H437" s="101"/>
      <c r="I437" s="123">
        <v>271.89</v>
      </c>
      <c r="J437" s="102">
        <f t="shared" si="21"/>
        <v>1087.56</v>
      </c>
      <c r="K437" s="101">
        <f>BDI!$G$17</f>
        <v>0.11260000000000001</v>
      </c>
      <c r="L437" s="101"/>
      <c r="M437" s="101"/>
      <c r="N437" s="104">
        <f t="shared" si="22"/>
        <v>302.5</v>
      </c>
      <c r="O437" s="103">
        <f t="shared" si="23"/>
        <v>363</v>
      </c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  <c r="AN437" s="77"/>
      <c r="AO437" s="77"/>
      <c r="AP437" s="77"/>
      <c r="AQ437" s="77"/>
      <c r="AR437" s="77"/>
      <c r="AS437" s="77"/>
      <c r="AT437" s="77"/>
      <c r="AU437" s="77"/>
      <c r="AV437" s="77"/>
      <c r="AW437" s="77"/>
      <c r="AX437" s="77"/>
      <c r="AY437" s="77"/>
      <c r="AZ437" s="77"/>
      <c r="BA437" s="77"/>
      <c r="BB437" s="77"/>
      <c r="BC437" s="77"/>
      <c r="BD437" s="77"/>
      <c r="BE437" s="77"/>
      <c r="BF437" s="77"/>
      <c r="BG437" s="77"/>
      <c r="BH437" s="77"/>
      <c r="BI437" s="77"/>
      <c r="BJ437" s="77"/>
      <c r="BK437" s="77"/>
      <c r="BL437" s="77"/>
      <c r="BM437" s="77"/>
      <c r="BN437" s="77"/>
      <c r="BO437" s="77"/>
      <c r="BP437" s="77"/>
      <c r="BQ437" s="77"/>
      <c r="BR437" s="77"/>
      <c r="BS437" s="77"/>
      <c r="BT437" s="77"/>
      <c r="BU437" s="77"/>
      <c r="BV437" s="77"/>
      <c r="BW437" s="77"/>
      <c r="BX437" s="77"/>
      <c r="BY437" s="77"/>
      <c r="BZ437" s="77"/>
      <c r="CA437" s="77"/>
      <c r="CB437" s="77"/>
      <c r="CC437" s="77"/>
      <c r="CD437" s="77"/>
      <c r="CE437" s="77"/>
      <c r="CF437" s="77"/>
      <c r="CG437" s="77"/>
      <c r="CH437" s="77"/>
      <c r="CI437" s="77"/>
      <c r="CJ437" s="77"/>
      <c r="CK437" s="77"/>
      <c r="CL437" s="77"/>
      <c r="CM437" s="77"/>
      <c r="CN437" s="77"/>
      <c r="CO437" s="77"/>
      <c r="CP437" s="77"/>
      <c r="CQ437" s="77"/>
      <c r="CR437" s="77"/>
      <c r="CS437" s="77"/>
      <c r="CT437" s="77"/>
      <c r="CU437" s="77"/>
      <c r="CV437" s="77"/>
      <c r="CW437" s="77"/>
      <c r="CX437" s="77"/>
      <c r="CY437" s="77"/>
      <c r="CZ437" s="77"/>
      <c r="DA437" s="77"/>
      <c r="DB437" s="77"/>
      <c r="DC437" s="77"/>
      <c r="DD437" s="77"/>
      <c r="DE437" s="77"/>
      <c r="DF437" s="77"/>
      <c r="DG437" s="77"/>
      <c r="DH437" s="77"/>
      <c r="DI437" s="77"/>
      <c r="DJ437" s="77"/>
      <c r="DK437" s="77"/>
      <c r="DL437" s="77"/>
      <c r="DM437" s="77"/>
      <c r="DN437" s="77"/>
      <c r="DO437" s="77"/>
      <c r="DP437" s="77"/>
      <c r="DQ437" s="77"/>
      <c r="DR437" s="77"/>
      <c r="DS437" s="77"/>
      <c r="DT437" s="77"/>
      <c r="DU437" s="77"/>
      <c r="DV437" s="77"/>
      <c r="DW437" s="77"/>
      <c r="DX437" s="77"/>
      <c r="DY437" s="77"/>
      <c r="DZ437" s="77"/>
      <c r="EA437" s="77"/>
      <c r="EB437" s="77"/>
      <c r="EC437" s="77"/>
      <c r="ED437" s="77"/>
      <c r="EE437" s="77"/>
      <c r="EF437" s="77"/>
      <c r="EG437" s="77"/>
      <c r="EH437" s="77"/>
      <c r="EI437" s="77"/>
      <c r="EJ437" s="77"/>
      <c r="EK437" s="77"/>
      <c r="EL437" s="77"/>
      <c r="EM437" s="77"/>
      <c r="EN437" s="77"/>
      <c r="EO437" s="77"/>
      <c r="EP437" s="77"/>
      <c r="EQ437" s="77"/>
      <c r="ER437" s="77"/>
      <c r="ES437" s="77"/>
      <c r="ET437" s="77"/>
      <c r="EU437" s="77"/>
      <c r="EV437" s="77"/>
      <c r="EW437" s="77"/>
      <c r="EX437" s="77"/>
      <c r="EY437" s="77"/>
      <c r="EZ437" s="77"/>
      <c r="FA437" s="77"/>
      <c r="FB437" s="77"/>
      <c r="FC437" s="77"/>
      <c r="FD437" s="77"/>
      <c r="FE437" s="77"/>
      <c r="FF437" s="77"/>
      <c r="FG437" s="77"/>
      <c r="FH437" s="77"/>
      <c r="FI437" s="77"/>
      <c r="FJ437" s="77"/>
      <c r="FK437" s="77"/>
    </row>
    <row r="438" spans="1:167" s="78" customFormat="1" x14ac:dyDescent="0.2">
      <c r="A438" s="97" t="s">
        <v>2210</v>
      </c>
      <c r="B438" s="97" t="s">
        <v>882</v>
      </c>
      <c r="C438" s="98" t="s">
        <v>1461</v>
      </c>
      <c r="D438" s="99" t="s">
        <v>17</v>
      </c>
      <c r="E438" s="99">
        <v>4</v>
      </c>
      <c r="F438" s="99">
        <v>0.3</v>
      </c>
      <c r="G438" s="100"/>
      <c r="H438" s="101"/>
      <c r="I438" s="123">
        <v>193.3</v>
      </c>
      <c r="J438" s="102">
        <f t="shared" si="21"/>
        <v>773.2</v>
      </c>
      <c r="K438" s="101">
        <f>BDI!$G$17</f>
        <v>0.11260000000000001</v>
      </c>
      <c r="L438" s="101"/>
      <c r="M438" s="101"/>
      <c r="N438" s="104">
        <f t="shared" si="22"/>
        <v>215.07</v>
      </c>
      <c r="O438" s="103">
        <f t="shared" si="23"/>
        <v>258.08</v>
      </c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  <c r="AN438" s="77"/>
      <c r="AO438" s="77"/>
      <c r="AP438" s="77"/>
      <c r="AQ438" s="77"/>
      <c r="AR438" s="77"/>
      <c r="AS438" s="77"/>
      <c r="AT438" s="77"/>
      <c r="AU438" s="77"/>
      <c r="AV438" s="77"/>
      <c r="AW438" s="77"/>
      <c r="AX438" s="77"/>
      <c r="AY438" s="77"/>
      <c r="AZ438" s="77"/>
      <c r="BA438" s="77"/>
      <c r="BB438" s="77"/>
      <c r="BC438" s="77"/>
      <c r="BD438" s="77"/>
      <c r="BE438" s="77"/>
      <c r="BF438" s="77"/>
      <c r="BG438" s="77"/>
      <c r="BH438" s="77"/>
      <c r="BI438" s="77"/>
      <c r="BJ438" s="77"/>
      <c r="BK438" s="77"/>
      <c r="BL438" s="77"/>
      <c r="BM438" s="77"/>
      <c r="BN438" s="77"/>
      <c r="BO438" s="77"/>
      <c r="BP438" s="77"/>
      <c r="BQ438" s="77"/>
      <c r="BR438" s="77"/>
      <c r="BS438" s="77"/>
      <c r="BT438" s="77"/>
      <c r="BU438" s="77"/>
      <c r="BV438" s="77"/>
      <c r="BW438" s="77"/>
      <c r="BX438" s="77"/>
      <c r="BY438" s="77"/>
      <c r="BZ438" s="77"/>
      <c r="CA438" s="77"/>
      <c r="CB438" s="77"/>
      <c r="CC438" s="77"/>
      <c r="CD438" s="77"/>
      <c r="CE438" s="77"/>
      <c r="CF438" s="77"/>
      <c r="CG438" s="77"/>
      <c r="CH438" s="77"/>
      <c r="CI438" s="77"/>
      <c r="CJ438" s="77"/>
      <c r="CK438" s="77"/>
      <c r="CL438" s="77"/>
      <c r="CM438" s="77"/>
      <c r="CN438" s="77"/>
      <c r="CO438" s="77"/>
      <c r="CP438" s="77"/>
      <c r="CQ438" s="77"/>
      <c r="CR438" s="77"/>
      <c r="CS438" s="77"/>
      <c r="CT438" s="77"/>
      <c r="CU438" s="77"/>
      <c r="CV438" s="77"/>
      <c r="CW438" s="77"/>
      <c r="CX438" s="77"/>
      <c r="CY438" s="77"/>
      <c r="CZ438" s="77"/>
      <c r="DA438" s="77"/>
      <c r="DB438" s="77"/>
      <c r="DC438" s="77"/>
      <c r="DD438" s="77"/>
      <c r="DE438" s="77"/>
      <c r="DF438" s="77"/>
      <c r="DG438" s="77"/>
      <c r="DH438" s="77"/>
      <c r="DI438" s="77"/>
      <c r="DJ438" s="77"/>
      <c r="DK438" s="77"/>
      <c r="DL438" s="77"/>
      <c r="DM438" s="77"/>
      <c r="DN438" s="77"/>
      <c r="DO438" s="77"/>
      <c r="DP438" s="77"/>
      <c r="DQ438" s="77"/>
      <c r="DR438" s="77"/>
      <c r="DS438" s="77"/>
      <c r="DT438" s="77"/>
      <c r="DU438" s="77"/>
      <c r="DV438" s="77"/>
      <c r="DW438" s="77"/>
      <c r="DX438" s="77"/>
      <c r="DY438" s="77"/>
      <c r="DZ438" s="77"/>
      <c r="EA438" s="77"/>
      <c r="EB438" s="77"/>
      <c r="EC438" s="77"/>
      <c r="ED438" s="77"/>
      <c r="EE438" s="77"/>
      <c r="EF438" s="77"/>
      <c r="EG438" s="77"/>
      <c r="EH438" s="77"/>
      <c r="EI438" s="77"/>
      <c r="EJ438" s="77"/>
      <c r="EK438" s="77"/>
      <c r="EL438" s="77"/>
      <c r="EM438" s="77"/>
      <c r="EN438" s="77"/>
      <c r="EO438" s="77"/>
      <c r="EP438" s="77"/>
      <c r="EQ438" s="77"/>
      <c r="ER438" s="77"/>
      <c r="ES438" s="77"/>
      <c r="ET438" s="77"/>
      <c r="EU438" s="77"/>
      <c r="EV438" s="77"/>
      <c r="EW438" s="77"/>
      <c r="EX438" s="77"/>
      <c r="EY438" s="77"/>
      <c r="EZ438" s="77"/>
      <c r="FA438" s="77"/>
      <c r="FB438" s="77"/>
      <c r="FC438" s="77"/>
      <c r="FD438" s="77"/>
      <c r="FE438" s="77"/>
      <c r="FF438" s="77"/>
      <c r="FG438" s="77"/>
      <c r="FH438" s="77"/>
      <c r="FI438" s="77"/>
      <c r="FJ438" s="77"/>
      <c r="FK438" s="77"/>
    </row>
    <row r="439" spans="1:167" s="78" customFormat="1" x14ac:dyDescent="0.2">
      <c r="A439" s="97" t="s">
        <v>2211</v>
      </c>
      <c r="B439" s="97" t="s">
        <v>883</v>
      </c>
      <c r="C439" s="98" t="s">
        <v>1462</v>
      </c>
      <c r="D439" s="99" t="s">
        <v>17</v>
      </c>
      <c r="E439" s="99">
        <v>4</v>
      </c>
      <c r="F439" s="99">
        <v>0.3</v>
      </c>
      <c r="G439" s="100"/>
      <c r="H439" s="101"/>
      <c r="I439" s="123">
        <v>134.94</v>
      </c>
      <c r="J439" s="102">
        <f t="shared" si="21"/>
        <v>539.76</v>
      </c>
      <c r="K439" s="101">
        <f>BDI!$G$17</f>
        <v>0.11260000000000001</v>
      </c>
      <c r="L439" s="101"/>
      <c r="M439" s="101"/>
      <c r="N439" s="104">
        <f t="shared" si="22"/>
        <v>150.13</v>
      </c>
      <c r="O439" s="103">
        <f t="shared" si="23"/>
        <v>180.16</v>
      </c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  <c r="AN439" s="77"/>
      <c r="AO439" s="77"/>
      <c r="AP439" s="77"/>
      <c r="AQ439" s="77"/>
      <c r="AR439" s="77"/>
      <c r="AS439" s="77"/>
      <c r="AT439" s="77"/>
      <c r="AU439" s="77"/>
      <c r="AV439" s="77"/>
      <c r="AW439" s="77"/>
      <c r="AX439" s="77"/>
      <c r="AY439" s="77"/>
      <c r="AZ439" s="77"/>
      <c r="BA439" s="77"/>
      <c r="BB439" s="77"/>
      <c r="BC439" s="77"/>
      <c r="BD439" s="77"/>
      <c r="BE439" s="77"/>
      <c r="BF439" s="77"/>
      <c r="BG439" s="77"/>
      <c r="BH439" s="77"/>
      <c r="BI439" s="77"/>
      <c r="BJ439" s="77"/>
      <c r="BK439" s="77"/>
      <c r="BL439" s="77"/>
      <c r="BM439" s="77"/>
      <c r="BN439" s="77"/>
      <c r="BO439" s="77"/>
      <c r="BP439" s="77"/>
      <c r="BQ439" s="77"/>
      <c r="BR439" s="77"/>
      <c r="BS439" s="77"/>
      <c r="BT439" s="77"/>
      <c r="BU439" s="77"/>
      <c r="BV439" s="77"/>
      <c r="BW439" s="77"/>
      <c r="BX439" s="77"/>
      <c r="BY439" s="77"/>
      <c r="BZ439" s="77"/>
      <c r="CA439" s="77"/>
      <c r="CB439" s="77"/>
      <c r="CC439" s="77"/>
      <c r="CD439" s="77"/>
      <c r="CE439" s="77"/>
      <c r="CF439" s="77"/>
      <c r="CG439" s="77"/>
      <c r="CH439" s="77"/>
      <c r="CI439" s="77"/>
      <c r="CJ439" s="77"/>
      <c r="CK439" s="77"/>
      <c r="CL439" s="77"/>
      <c r="CM439" s="77"/>
      <c r="CN439" s="77"/>
      <c r="CO439" s="77"/>
      <c r="CP439" s="77"/>
      <c r="CQ439" s="77"/>
      <c r="CR439" s="77"/>
      <c r="CS439" s="77"/>
      <c r="CT439" s="77"/>
      <c r="CU439" s="77"/>
      <c r="CV439" s="77"/>
      <c r="CW439" s="77"/>
      <c r="CX439" s="77"/>
      <c r="CY439" s="77"/>
      <c r="CZ439" s="77"/>
      <c r="DA439" s="77"/>
      <c r="DB439" s="77"/>
      <c r="DC439" s="77"/>
      <c r="DD439" s="77"/>
      <c r="DE439" s="77"/>
      <c r="DF439" s="77"/>
      <c r="DG439" s="77"/>
      <c r="DH439" s="77"/>
      <c r="DI439" s="77"/>
      <c r="DJ439" s="77"/>
      <c r="DK439" s="77"/>
      <c r="DL439" s="77"/>
      <c r="DM439" s="77"/>
      <c r="DN439" s="77"/>
      <c r="DO439" s="77"/>
      <c r="DP439" s="77"/>
      <c r="DQ439" s="77"/>
      <c r="DR439" s="77"/>
      <c r="DS439" s="77"/>
      <c r="DT439" s="77"/>
      <c r="DU439" s="77"/>
      <c r="DV439" s="77"/>
      <c r="DW439" s="77"/>
      <c r="DX439" s="77"/>
      <c r="DY439" s="77"/>
      <c r="DZ439" s="77"/>
      <c r="EA439" s="77"/>
      <c r="EB439" s="77"/>
      <c r="EC439" s="77"/>
      <c r="ED439" s="77"/>
      <c r="EE439" s="77"/>
      <c r="EF439" s="77"/>
      <c r="EG439" s="77"/>
      <c r="EH439" s="77"/>
      <c r="EI439" s="77"/>
      <c r="EJ439" s="77"/>
      <c r="EK439" s="77"/>
      <c r="EL439" s="77"/>
      <c r="EM439" s="77"/>
      <c r="EN439" s="77"/>
      <c r="EO439" s="77"/>
      <c r="EP439" s="77"/>
      <c r="EQ439" s="77"/>
      <c r="ER439" s="77"/>
      <c r="ES439" s="77"/>
      <c r="ET439" s="77"/>
      <c r="EU439" s="77"/>
      <c r="EV439" s="77"/>
      <c r="EW439" s="77"/>
      <c r="EX439" s="77"/>
      <c r="EY439" s="77"/>
      <c r="EZ439" s="77"/>
      <c r="FA439" s="77"/>
      <c r="FB439" s="77"/>
      <c r="FC439" s="77"/>
      <c r="FD439" s="77"/>
      <c r="FE439" s="77"/>
      <c r="FF439" s="77"/>
      <c r="FG439" s="77"/>
      <c r="FH439" s="77"/>
      <c r="FI439" s="77"/>
      <c r="FJ439" s="77"/>
      <c r="FK439" s="77"/>
    </row>
    <row r="440" spans="1:167" s="78" customFormat="1" x14ac:dyDescent="0.2">
      <c r="A440" s="97" t="s">
        <v>2212</v>
      </c>
      <c r="B440" s="97" t="s">
        <v>884</v>
      </c>
      <c r="C440" s="98" t="s">
        <v>1463</v>
      </c>
      <c r="D440" s="99" t="s">
        <v>17</v>
      </c>
      <c r="E440" s="99">
        <v>2</v>
      </c>
      <c r="F440" s="99">
        <v>0.3</v>
      </c>
      <c r="G440" s="100"/>
      <c r="H440" s="101"/>
      <c r="I440" s="123">
        <v>354.8</v>
      </c>
      <c r="J440" s="102">
        <f t="shared" si="21"/>
        <v>709.6</v>
      </c>
      <c r="K440" s="101">
        <f>BDI!$G$17</f>
        <v>0.11260000000000001</v>
      </c>
      <c r="L440" s="101"/>
      <c r="M440" s="101"/>
      <c r="N440" s="104">
        <f t="shared" si="22"/>
        <v>394.75</v>
      </c>
      <c r="O440" s="103">
        <f t="shared" si="23"/>
        <v>236.85</v>
      </c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  <c r="AN440" s="77"/>
      <c r="AO440" s="77"/>
      <c r="AP440" s="77"/>
      <c r="AQ440" s="77"/>
      <c r="AR440" s="77"/>
      <c r="AS440" s="77"/>
      <c r="AT440" s="77"/>
      <c r="AU440" s="77"/>
      <c r="AV440" s="77"/>
      <c r="AW440" s="77"/>
      <c r="AX440" s="77"/>
      <c r="AY440" s="77"/>
      <c r="AZ440" s="77"/>
      <c r="BA440" s="77"/>
      <c r="BB440" s="77"/>
      <c r="BC440" s="77"/>
      <c r="BD440" s="77"/>
      <c r="BE440" s="77"/>
      <c r="BF440" s="77"/>
      <c r="BG440" s="77"/>
      <c r="BH440" s="77"/>
      <c r="BI440" s="77"/>
      <c r="BJ440" s="77"/>
      <c r="BK440" s="77"/>
      <c r="BL440" s="77"/>
      <c r="BM440" s="77"/>
      <c r="BN440" s="77"/>
      <c r="BO440" s="77"/>
      <c r="BP440" s="77"/>
      <c r="BQ440" s="77"/>
      <c r="BR440" s="77"/>
      <c r="BS440" s="77"/>
      <c r="BT440" s="77"/>
      <c r="BU440" s="77"/>
      <c r="BV440" s="77"/>
      <c r="BW440" s="77"/>
      <c r="BX440" s="77"/>
      <c r="BY440" s="77"/>
      <c r="BZ440" s="77"/>
      <c r="CA440" s="77"/>
      <c r="CB440" s="77"/>
      <c r="CC440" s="77"/>
      <c r="CD440" s="77"/>
      <c r="CE440" s="77"/>
      <c r="CF440" s="77"/>
      <c r="CG440" s="77"/>
      <c r="CH440" s="77"/>
      <c r="CI440" s="77"/>
      <c r="CJ440" s="77"/>
      <c r="CK440" s="77"/>
      <c r="CL440" s="77"/>
      <c r="CM440" s="77"/>
      <c r="CN440" s="77"/>
      <c r="CO440" s="77"/>
      <c r="CP440" s="77"/>
      <c r="CQ440" s="77"/>
      <c r="CR440" s="77"/>
      <c r="CS440" s="77"/>
      <c r="CT440" s="77"/>
      <c r="CU440" s="77"/>
      <c r="CV440" s="77"/>
      <c r="CW440" s="77"/>
      <c r="CX440" s="77"/>
      <c r="CY440" s="77"/>
      <c r="CZ440" s="77"/>
      <c r="DA440" s="77"/>
      <c r="DB440" s="77"/>
      <c r="DC440" s="77"/>
      <c r="DD440" s="77"/>
      <c r="DE440" s="77"/>
      <c r="DF440" s="77"/>
      <c r="DG440" s="77"/>
      <c r="DH440" s="77"/>
      <c r="DI440" s="77"/>
      <c r="DJ440" s="77"/>
      <c r="DK440" s="77"/>
      <c r="DL440" s="77"/>
      <c r="DM440" s="77"/>
      <c r="DN440" s="77"/>
      <c r="DO440" s="77"/>
      <c r="DP440" s="77"/>
      <c r="DQ440" s="77"/>
      <c r="DR440" s="77"/>
      <c r="DS440" s="77"/>
      <c r="DT440" s="77"/>
      <c r="DU440" s="77"/>
      <c r="DV440" s="77"/>
      <c r="DW440" s="77"/>
      <c r="DX440" s="77"/>
      <c r="DY440" s="77"/>
      <c r="DZ440" s="77"/>
      <c r="EA440" s="77"/>
      <c r="EB440" s="77"/>
      <c r="EC440" s="77"/>
      <c r="ED440" s="77"/>
      <c r="EE440" s="77"/>
      <c r="EF440" s="77"/>
      <c r="EG440" s="77"/>
      <c r="EH440" s="77"/>
      <c r="EI440" s="77"/>
      <c r="EJ440" s="77"/>
      <c r="EK440" s="77"/>
      <c r="EL440" s="77"/>
      <c r="EM440" s="77"/>
      <c r="EN440" s="77"/>
      <c r="EO440" s="77"/>
      <c r="EP440" s="77"/>
      <c r="EQ440" s="77"/>
      <c r="ER440" s="77"/>
      <c r="ES440" s="77"/>
      <c r="ET440" s="77"/>
      <c r="EU440" s="77"/>
      <c r="EV440" s="77"/>
      <c r="EW440" s="77"/>
      <c r="EX440" s="77"/>
      <c r="EY440" s="77"/>
      <c r="EZ440" s="77"/>
      <c r="FA440" s="77"/>
      <c r="FB440" s="77"/>
      <c r="FC440" s="77"/>
      <c r="FD440" s="77"/>
      <c r="FE440" s="77"/>
      <c r="FF440" s="77"/>
      <c r="FG440" s="77"/>
      <c r="FH440" s="77"/>
      <c r="FI440" s="77"/>
      <c r="FJ440" s="77"/>
      <c r="FK440" s="77"/>
    </row>
    <row r="441" spans="1:167" s="78" customFormat="1" x14ac:dyDescent="0.2">
      <c r="A441" s="97" t="s">
        <v>2213</v>
      </c>
      <c r="B441" s="97" t="s">
        <v>885</v>
      </c>
      <c r="C441" s="98" t="s">
        <v>1464</v>
      </c>
      <c r="D441" s="99" t="s">
        <v>17</v>
      </c>
      <c r="E441" s="99">
        <v>1</v>
      </c>
      <c r="F441" s="99">
        <v>0.3</v>
      </c>
      <c r="G441" s="100"/>
      <c r="H441" s="101"/>
      <c r="I441" s="123">
        <v>139.5</v>
      </c>
      <c r="J441" s="102">
        <f t="shared" si="21"/>
        <v>139.5</v>
      </c>
      <c r="K441" s="101">
        <f>BDI!$G$17</f>
        <v>0.11260000000000001</v>
      </c>
      <c r="L441" s="101"/>
      <c r="M441" s="101"/>
      <c r="N441" s="104">
        <f t="shared" si="22"/>
        <v>155.21</v>
      </c>
      <c r="O441" s="103">
        <f t="shared" si="23"/>
        <v>46.56</v>
      </c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  <c r="AN441" s="77"/>
      <c r="AO441" s="77"/>
      <c r="AP441" s="77"/>
      <c r="AQ441" s="77"/>
      <c r="AR441" s="77"/>
      <c r="AS441" s="77"/>
      <c r="AT441" s="77"/>
      <c r="AU441" s="77"/>
      <c r="AV441" s="77"/>
      <c r="AW441" s="77"/>
      <c r="AX441" s="77"/>
      <c r="AY441" s="77"/>
      <c r="AZ441" s="77"/>
      <c r="BA441" s="77"/>
      <c r="BB441" s="77"/>
      <c r="BC441" s="77"/>
      <c r="BD441" s="77"/>
      <c r="BE441" s="77"/>
      <c r="BF441" s="77"/>
      <c r="BG441" s="77"/>
      <c r="BH441" s="77"/>
      <c r="BI441" s="77"/>
      <c r="BJ441" s="77"/>
      <c r="BK441" s="77"/>
      <c r="BL441" s="77"/>
      <c r="BM441" s="77"/>
      <c r="BN441" s="77"/>
      <c r="BO441" s="77"/>
      <c r="BP441" s="77"/>
      <c r="BQ441" s="77"/>
      <c r="BR441" s="77"/>
      <c r="BS441" s="77"/>
      <c r="BT441" s="77"/>
      <c r="BU441" s="77"/>
      <c r="BV441" s="77"/>
      <c r="BW441" s="77"/>
      <c r="BX441" s="77"/>
      <c r="BY441" s="77"/>
      <c r="BZ441" s="77"/>
      <c r="CA441" s="77"/>
      <c r="CB441" s="77"/>
      <c r="CC441" s="77"/>
      <c r="CD441" s="77"/>
      <c r="CE441" s="77"/>
      <c r="CF441" s="77"/>
      <c r="CG441" s="77"/>
      <c r="CH441" s="77"/>
      <c r="CI441" s="77"/>
      <c r="CJ441" s="77"/>
      <c r="CK441" s="77"/>
      <c r="CL441" s="77"/>
      <c r="CM441" s="77"/>
      <c r="CN441" s="77"/>
      <c r="CO441" s="77"/>
      <c r="CP441" s="77"/>
      <c r="CQ441" s="77"/>
      <c r="CR441" s="77"/>
      <c r="CS441" s="77"/>
      <c r="CT441" s="77"/>
      <c r="CU441" s="77"/>
      <c r="CV441" s="77"/>
      <c r="CW441" s="77"/>
      <c r="CX441" s="77"/>
      <c r="CY441" s="77"/>
      <c r="CZ441" s="77"/>
      <c r="DA441" s="77"/>
      <c r="DB441" s="77"/>
      <c r="DC441" s="77"/>
      <c r="DD441" s="77"/>
      <c r="DE441" s="77"/>
      <c r="DF441" s="77"/>
      <c r="DG441" s="77"/>
      <c r="DH441" s="77"/>
      <c r="DI441" s="77"/>
      <c r="DJ441" s="77"/>
      <c r="DK441" s="77"/>
      <c r="DL441" s="77"/>
      <c r="DM441" s="77"/>
      <c r="DN441" s="77"/>
      <c r="DO441" s="77"/>
      <c r="DP441" s="77"/>
      <c r="DQ441" s="77"/>
      <c r="DR441" s="77"/>
      <c r="DS441" s="77"/>
      <c r="DT441" s="77"/>
      <c r="DU441" s="77"/>
      <c r="DV441" s="77"/>
      <c r="DW441" s="77"/>
      <c r="DX441" s="77"/>
      <c r="DY441" s="77"/>
      <c r="DZ441" s="77"/>
      <c r="EA441" s="77"/>
      <c r="EB441" s="77"/>
      <c r="EC441" s="77"/>
      <c r="ED441" s="77"/>
      <c r="EE441" s="77"/>
      <c r="EF441" s="77"/>
      <c r="EG441" s="77"/>
      <c r="EH441" s="77"/>
      <c r="EI441" s="77"/>
      <c r="EJ441" s="77"/>
      <c r="EK441" s="77"/>
      <c r="EL441" s="77"/>
      <c r="EM441" s="77"/>
      <c r="EN441" s="77"/>
      <c r="EO441" s="77"/>
      <c r="EP441" s="77"/>
      <c r="EQ441" s="77"/>
      <c r="ER441" s="77"/>
      <c r="ES441" s="77"/>
      <c r="ET441" s="77"/>
      <c r="EU441" s="77"/>
      <c r="EV441" s="77"/>
      <c r="EW441" s="77"/>
      <c r="EX441" s="77"/>
      <c r="EY441" s="77"/>
      <c r="EZ441" s="77"/>
      <c r="FA441" s="77"/>
      <c r="FB441" s="77"/>
      <c r="FC441" s="77"/>
      <c r="FD441" s="77"/>
      <c r="FE441" s="77"/>
      <c r="FF441" s="77"/>
      <c r="FG441" s="77"/>
      <c r="FH441" s="77"/>
      <c r="FI441" s="77"/>
      <c r="FJ441" s="77"/>
      <c r="FK441" s="77"/>
    </row>
    <row r="442" spans="1:167" s="78" customFormat="1" x14ac:dyDescent="0.2">
      <c r="A442" s="97" t="s">
        <v>2214</v>
      </c>
      <c r="B442" s="97" t="s">
        <v>886</v>
      </c>
      <c r="C442" s="98" t="s">
        <v>1465</v>
      </c>
      <c r="D442" s="99" t="s">
        <v>8</v>
      </c>
      <c r="E442" s="99">
        <v>1000</v>
      </c>
      <c r="F442" s="99">
        <v>0.3</v>
      </c>
      <c r="G442" s="100"/>
      <c r="H442" s="101"/>
      <c r="I442" s="123">
        <v>3.4294999999999995</v>
      </c>
      <c r="J442" s="102">
        <f t="shared" si="21"/>
        <v>3429.5</v>
      </c>
      <c r="K442" s="101">
        <f>BDI!$G$17</f>
        <v>0.11260000000000001</v>
      </c>
      <c r="L442" s="101"/>
      <c r="M442" s="101"/>
      <c r="N442" s="104">
        <f t="shared" si="22"/>
        <v>3.82</v>
      </c>
      <c r="O442" s="103">
        <f t="shared" si="23"/>
        <v>1146</v>
      </c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  <c r="AN442" s="77"/>
      <c r="AO442" s="77"/>
      <c r="AP442" s="77"/>
      <c r="AQ442" s="77"/>
      <c r="AR442" s="77"/>
      <c r="AS442" s="77"/>
      <c r="AT442" s="77"/>
      <c r="AU442" s="77"/>
      <c r="AV442" s="77"/>
      <c r="AW442" s="77"/>
      <c r="AX442" s="77"/>
      <c r="AY442" s="77"/>
      <c r="AZ442" s="77"/>
      <c r="BA442" s="77"/>
      <c r="BB442" s="77"/>
      <c r="BC442" s="77"/>
      <c r="BD442" s="77"/>
      <c r="BE442" s="77"/>
      <c r="BF442" s="77"/>
      <c r="BG442" s="77"/>
      <c r="BH442" s="77"/>
      <c r="BI442" s="77"/>
      <c r="BJ442" s="77"/>
      <c r="BK442" s="77"/>
      <c r="BL442" s="77"/>
      <c r="BM442" s="77"/>
      <c r="BN442" s="77"/>
      <c r="BO442" s="77"/>
      <c r="BP442" s="77"/>
      <c r="BQ442" s="77"/>
      <c r="BR442" s="77"/>
      <c r="BS442" s="77"/>
      <c r="BT442" s="77"/>
      <c r="BU442" s="77"/>
      <c r="BV442" s="77"/>
      <c r="BW442" s="77"/>
      <c r="BX442" s="77"/>
      <c r="BY442" s="77"/>
      <c r="BZ442" s="77"/>
      <c r="CA442" s="77"/>
      <c r="CB442" s="77"/>
      <c r="CC442" s="77"/>
      <c r="CD442" s="77"/>
      <c r="CE442" s="77"/>
      <c r="CF442" s="77"/>
      <c r="CG442" s="77"/>
      <c r="CH442" s="77"/>
      <c r="CI442" s="77"/>
      <c r="CJ442" s="77"/>
      <c r="CK442" s="77"/>
      <c r="CL442" s="77"/>
      <c r="CM442" s="77"/>
      <c r="CN442" s="77"/>
      <c r="CO442" s="77"/>
      <c r="CP442" s="77"/>
      <c r="CQ442" s="77"/>
      <c r="CR442" s="77"/>
      <c r="CS442" s="77"/>
      <c r="CT442" s="77"/>
      <c r="CU442" s="77"/>
      <c r="CV442" s="77"/>
      <c r="CW442" s="77"/>
      <c r="CX442" s="77"/>
      <c r="CY442" s="77"/>
      <c r="CZ442" s="77"/>
      <c r="DA442" s="77"/>
      <c r="DB442" s="77"/>
      <c r="DC442" s="77"/>
      <c r="DD442" s="77"/>
      <c r="DE442" s="77"/>
      <c r="DF442" s="77"/>
      <c r="DG442" s="77"/>
      <c r="DH442" s="77"/>
      <c r="DI442" s="77"/>
      <c r="DJ442" s="77"/>
      <c r="DK442" s="77"/>
      <c r="DL442" s="77"/>
      <c r="DM442" s="77"/>
      <c r="DN442" s="77"/>
      <c r="DO442" s="77"/>
      <c r="DP442" s="77"/>
      <c r="DQ442" s="77"/>
      <c r="DR442" s="77"/>
      <c r="DS442" s="77"/>
      <c r="DT442" s="77"/>
      <c r="DU442" s="77"/>
      <c r="DV442" s="77"/>
      <c r="DW442" s="77"/>
      <c r="DX442" s="77"/>
      <c r="DY442" s="77"/>
      <c r="DZ442" s="77"/>
      <c r="EA442" s="77"/>
      <c r="EB442" s="77"/>
      <c r="EC442" s="77"/>
      <c r="ED442" s="77"/>
      <c r="EE442" s="77"/>
      <c r="EF442" s="77"/>
      <c r="EG442" s="77"/>
      <c r="EH442" s="77"/>
      <c r="EI442" s="77"/>
      <c r="EJ442" s="77"/>
      <c r="EK442" s="77"/>
      <c r="EL442" s="77"/>
      <c r="EM442" s="77"/>
      <c r="EN442" s="77"/>
      <c r="EO442" s="77"/>
      <c r="EP442" s="77"/>
      <c r="EQ442" s="77"/>
      <c r="ER442" s="77"/>
      <c r="ES442" s="77"/>
      <c r="ET442" s="77"/>
      <c r="EU442" s="77"/>
      <c r="EV442" s="77"/>
      <c r="EW442" s="77"/>
      <c r="EX442" s="77"/>
      <c r="EY442" s="77"/>
      <c r="EZ442" s="77"/>
      <c r="FA442" s="77"/>
      <c r="FB442" s="77"/>
      <c r="FC442" s="77"/>
      <c r="FD442" s="77"/>
      <c r="FE442" s="77"/>
      <c r="FF442" s="77"/>
      <c r="FG442" s="77"/>
      <c r="FH442" s="77"/>
      <c r="FI442" s="77"/>
      <c r="FJ442" s="77"/>
      <c r="FK442" s="77"/>
    </row>
    <row r="443" spans="1:167" s="78" customFormat="1" x14ac:dyDescent="0.2">
      <c r="A443" s="97" t="s">
        <v>2215</v>
      </c>
      <c r="B443" s="97" t="s">
        <v>887</v>
      </c>
      <c r="C443" s="98" t="s">
        <v>1466</v>
      </c>
      <c r="D443" s="99" t="s">
        <v>17</v>
      </c>
      <c r="E443" s="99">
        <v>400</v>
      </c>
      <c r="F443" s="99">
        <v>0.3</v>
      </c>
      <c r="G443" s="100"/>
      <c r="H443" s="101"/>
      <c r="I443" s="123">
        <v>2.2609999999999997</v>
      </c>
      <c r="J443" s="102">
        <f t="shared" si="21"/>
        <v>904.4</v>
      </c>
      <c r="K443" s="101">
        <f>BDI!$G$17</f>
        <v>0.11260000000000001</v>
      </c>
      <c r="L443" s="101"/>
      <c r="M443" s="101"/>
      <c r="N443" s="104">
        <f t="shared" si="22"/>
        <v>2.52</v>
      </c>
      <c r="O443" s="103">
        <f t="shared" si="23"/>
        <v>302.39999999999998</v>
      </c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  <c r="AN443" s="77"/>
      <c r="AO443" s="77"/>
      <c r="AP443" s="77"/>
      <c r="AQ443" s="77"/>
      <c r="AR443" s="77"/>
      <c r="AS443" s="77"/>
      <c r="AT443" s="77"/>
      <c r="AU443" s="77"/>
      <c r="AV443" s="77"/>
      <c r="AW443" s="77"/>
      <c r="AX443" s="77"/>
      <c r="AY443" s="77"/>
      <c r="AZ443" s="77"/>
      <c r="BA443" s="77"/>
      <c r="BB443" s="77"/>
      <c r="BC443" s="77"/>
      <c r="BD443" s="77"/>
      <c r="BE443" s="77"/>
      <c r="BF443" s="77"/>
      <c r="BG443" s="77"/>
      <c r="BH443" s="77"/>
      <c r="BI443" s="77"/>
      <c r="BJ443" s="77"/>
      <c r="BK443" s="77"/>
      <c r="BL443" s="77"/>
      <c r="BM443" s="77"/>
      <c r="BN443" s="77"/>
      <c r="BO443" s="77"/>
      <c r="BP443" s="77"/>
      <c r="BQ443" s="77"/>
      <c r="BR443" s="77"/>
      <c r="BS443" s="77"/>
      <c r="BT443" s="77"/>
      <c r="BU443" s="77"/>
      <c r="BV443" s="77"/>
      <c r="BW443" s="77"/>
      <c r="BX443" s="77"/>
      <c r="BY443" s="77"/>
      <c r="BZ443" s="77"/>
      <c r="CA443" s="77"/>
      <c r="CB443" s="77"/>
      <c r="CC443" s="77"/>
      <c r="CD443" s="77"/>
      <c r="CE443" s="77"/>
      <c r="CF443" s="77"/>
      <c r="CG443" s="77"/>
      <c r="CH443" s="77"/>
      <c r="CI443" s="77"/>
      <c r="CJ443" s="77"/>
      <c r="CK443" s="77"/>
      <c r="CL443" s="77"/>
      <c r="CM443" s="77"/>
      <c r="CN443" s="77"/>
      <c r="CO443" s="77"/>
      <c r="CP443" s="77"/>
      <c r="CQ443" s="77"/>
      <c r="CR443" s="77"/>
      <c r="CS443" s="77"/>
      <c r="CT443" s="77"/>
      <c r="CU443" s="77"/>
      <c r="CV443" s="77"/>
      <c r="CW443" s="77"/>
      <c r="CX443" s="77"/>
      <c r="CY443" s="77"/>
      <c r="CZ443" s="77"/>
      <c r="DA443" s="77"/>
      <c r="DB443" s="77"/>
      <c r="DC443" s="77"/>
      <c r="DD443" s="77"/>
      <c r="DE443" s="77"/>
      <c r="DF443" s="77"/>
      <c r="DG443" s="77"/>
      <c r="DH443" s="77"/>
      <c r="DI443" s="77"/>
      <c r="DJ443" s="77"/>
      <c r="DK443" s="77"/>
      <c r="DL443" s="77"/>
      <c r="DM443" s="77"/>
      <c r="DN443" s="77"/>
      <c r="DO443" s="77"/>
      <c r="DP443" s="77"/>
      <c r="DQ443" s="77"/>
      <c r="DR443" s="77"/>
      <c r="DS443" s="77"/>
      <c r="DT443" s="77"/>
      <c r="DU443" s="77"/>
      <c r="DV443" s="77"/>
      <c r="DW443" s="77"/>
      <c r="DX443" s="77"/>
      <c r="DY443" s="77"/>
      <c r="DZ443" s="77"/>
      <c r="EA443" s="77"/>
      <c r="EB443" s="77"/>
      <c r="EC443" s="77"/>
      <c r="ED443" s="77"/>
      <c r="EE443" s="77"/>
      <c r="EF443" s="77"/>
      <c r="EG443" s="77"/>
      <c r="EH443" s="77"/>
      <c r="EI443" s="77"/>
      <c r="EJ443" s="77"/>
      <c r="EK443" s="77"/>
      <c r="EL443" s="77"/>
      <c r="EM443" s="77"/>
      <c r="EN443" s="77"/>
      <c r="EO443" s="77"/>
      <c r="EP443" s="77"/>
      <c r="EQ443" s="77"/>
      <c r="ER443" s="77"/>
      <c r="ES443" s="77"/>
      <c r="ET443" s="77"/>
      <c r="EU443" s="77"/>
      <c r="EV443" s="77"/>
      <c r="EW443" s="77"/>
      <c r="EX443" s="77"/>
      <c r="EY443" s="77"/>
      <c r="EZ443" s="77"/>
      <c r="FA443" s="77"/>
      <c r="FB443" s="77"/>
      <c r="FC443" s="77"/>
      <c r="FD443" s="77"/>
      <c r="FE443" s="77"/>
      <c r="FF443" s="77"/>
      <c r="FG443" s="77"/>
      <c r="FH443" s="77"/>
      <c r="FI443" s="77"/>
      <c r="FJ443" s="77"/>
      <c r="FK443" s="77"/>
    </row>
    <row r="444" spans="1:167" s="78" customFormat="1" x14ac:dyDescent="0.2">
      <c r="A444" s="97" t="s">
        <v>2216</v>
      </c>
      <c r="B444" s="97" t="s">
        <v>888</v>
      </c>
      <c r="C444" s="98" t="s">
        <v>1467</v>
      </c>
      <c r="D444" s="99" t="s">
        <v>17</v>
      </c>
      <c r="E444" s="99">
        <v>400</v>
      </c>
      <c r="F444" s="99">
        <v>0.3</v>
      </c>
      <c r="G444" s="100"/>
      <c r="H444" s="101"/>
      <c r="I444" s="123">
        <v>1.71</v>
      </c>
      <c r="J444" s="102">
        <f t="shared" si="21"/>
        <v>684</v>
      </c>
      <c r="K444" s="101">
        <f>BDI!$G$17</f>
        <v>0.11260000000000001</v>
      </c>
      <c r="L444" s="101"/>
      <c r="M444" s="101"/>
      <c r="N444" s="104">
        <f t="shared" si="22"/>
        <v>1.9</v>
      </c>
      <c r="O444" s="103">
        <f t="shared" si="23"/>
        <v>228</v>
      </c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  <c r="AN444" s="77"/>
      <c r="AO444" s="77"/>
      <c r="AP444" s="77"/>
      <c r="AQ444" s="77"/>
      <c r="AR444" s="77"/>
      <c r="AS444" s="77"/>
      <c r="AT444" s="77"/>
      <c r="AU444" s="77"/>
      <c r="AV444" s="77"/>
      <c r="AW444" s="77"/>
      <c r="AX444" s="77"/>
      <c r="AY444" s="77"/>
      <c r="AZ444" s="77"/>
      <c r="BA444" s="77"/>
      <c r="BB444" s="77"/>
      <c r="BC444" s="77"/>
      <c r="BD444" s="77"/>
      <c r="BE444" s="77"/>
      <c r="BF444" s="77"/>
      <c r="BG444" s="77"/>
      <c r="BH444" s="77"/>
      <c r="BI444" s="77"/>
      <c r="BJ444" s="77"/>
      <c r="BK444" s="77"/>
      <c r="BL444" s="77"/>
      <c r="BM444" s="77"/>
      <c r="BN444" s="77"/>
      <c r="BO444" s="77"/>
      <c r="BP444" s="77"/>
      <c r="BQ444" s="77"/>
      <c r="BR444" s="77"/>
      <c r="BS444" s="77"/>
      <c r="BT444" s="77"/>
      <c r="BU444" s="77"/>
      <c r="BV444" s="77"/>
      <c r="BW444" s="77"/>
      <c r="BX444" s="77"/>
      <c r="BY444" s="77"/>
      <c r="BZ444" s="77"/>
      <c r="CA444" s="77"/>
      <c r="CB444" s="77"/>
      <c r="CC444" s="77"/>
      <c r="CD444" s="77"/>
      <c r="CE444" s="77"/>
      <c r="CF444" s="77"/>
      <c r="CG444" s="77"/>
      <c r="CH444" s="77"/>
      <c r="CI444" s="77"/>
      <c r="CJ444" s="77"/>
      <c r="CK444" s="77"/>
      <c r="CL444" s="77"/>
      <c r="CM444" s="77"/>
      <c r="CN444" s="77"/>
      <c r="CO444" s="77"/>
      <c r="CP444" s="77"/>
      <c r="CQ444" s="77"/>
      <c r="CR444" s="77"/>
      <c r="CS444" s="77"/>
      <c r="CT444" s="77"/>
      <c r="CU444" s="77"/>
      <c r="CV444" s="77"/>
      <c r="CW444" s="77"/>
      <c r="CX444" s="77"/>
      <c r="CY444" s="77"/>
      <c r="CZ444" s="77"/>
      <c r="DA444" s="77"/>
      <c r="DB444" s="77"/>
      <c r="DC444" s="77"/>
      <c r="DD444" s="77"/>
      <c r="DE444" s="77"/>
      <c r="DF444" s="77"/>
      <c r="DG444" s="77"/>
      <c r="DH444" s="77"/>
      <c r="DI444" s="77"/>
      <c r="DJ444" s="77"/>
      <c r="DK444" s="77"/>
      <c r="DL444" s="77"/>
      <c r="DM444" s="77"/>
      <c r="DN444" s="77"/>
      <c r="DO444" s="77"/>
      <c r="DP444" s="77"/>
      <c r="DQ444" s="77"/>
      <c r="DR444" s="77"/>
      <c r="DS444" s="77"/>
      <c r="DT444" s="77"/>
      <c r="DU444" s="77"/>
      <c r="DV444" s="77"/>
      <c r="DW444" s="77"/>
      <c r="DX444" s="77"/>
      <c r="DY444" s="77"/>
      <c r="DZ444" s="77"/>
      <c r="EA444" s="77"/>
      <c r="EB444" s="77"/>
      <c r="EC444" s="77"/>
      <c r="ED444" s="77"/>
      <c r="EE444" s="77"/>
      <c r="EF444" s="77"/>
      <c r="EG444" s="77"/>
      <c r="EH444" s="77"/>
      <c r="EI444" s="77"/>
      <c r="EJ444" s="77"/>
      <c r="EK444" s="77"/>
      <c r="EL444" s="77"/>
      <c r="EM444" s="77"/>
      <c r="EN444" s="77"/>
      <c r="EO444" s="77"/>
      <c r="EP444" s="77"/>
      <c r="EQ444" s="77"/>
      <c r="ER444" s="77"/>
      <c r="ES444" s="77"/>
      <c r="ET444" s="77"/>
      <c r="EU444" s="77"/>
      <c r="EV444" s="77"/>
      <c r="EW444" s="77"/>
      <c r="EX444" s="77"/>
      <c r="EY444" s="77"/>
      <c r="EZ444" s="77"/>
      <c r="FA444" s="77"/>
      <c r="FB444" s="77"/>
      <c r="FC444" s="77"/>
      <c r="FD444" s="77"/>
      <c r="FE444" s="77"/>
      <c r="FF444" s="77"/>
      <c r="FG444" s="77"/>
      <c r="FH444" s="77"/>
      <c r="FI444" s="77"/>
      <c r="FJ444" s="77"/>
      <c r="FK444" s="77"/>
    </row>
    <row r="445" spans="1:167" s="78" customFormat="1" x14ac:dyDescent="0.2">
      <c r="A445" s="97" t="s">
        <v>2217</v>
      </c>
      <c r="B445" s="97" t="s">
        <v>889</v>
      </c>
      <c r="C445" s="98" t="s">
        <v>1468</v>
      </c>
      <c r="D445" s="99" t="s">
        <v>17</v>
      </c>
      <c r="E445" s="99">
        <v>400</v>
      </c>
      <c r="F445" s="99">
        <v>0.3</v>
      </c>
      <c r="G445" s="100"/>
      <c r="H445" s="101"/>
      <c r="I445" s="123">
        <v>10.279</v>
      </c>
      <c r="J445" s="102">
        <f t="shared" si="21"/>
        <v>4111.6000000000004</v>
      </c>
      <c r="K445" s="101">
        <f>BDI!$G$17</f>
        <v>0.11260000000000001</v>
      </c>
      <c r="L445" s="101"/>
      <c r="M445" s="101"/>
      <c r="N445" s="104">
        <f t="shared" si="22"/>
        <v>11.44</v>
      </c>
      <c r="O445" s="103">
        <f t="shared" si="23"/>
        <v>1372.8</v>
      </c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  <c r="AN445" s="77"/>
      <c r="AO445" s="77"/>
      <c r="AP445" s="77"/>
      <c r="AQ445" s="77"/>
      <c r="AR445" s="77"/>
      <c r="AS445" s="77"/>
      <c r="AT445" s="77"/>
      <c r="AU445" s="77"/>
      <c r="AV445" s="77"/>
      <c r="AW445" s="77"/>
      <c r="AX445" s="77"/>
      <c r="AY445" s="77"/>
      <c r="AZ445" s="77"/>
      <c r="BA445" s="77"/>
      <c r="BB445" s="77"/>
      <c r="BC445" s="77"/>
      <c r="BD445" s="77"/>
      <c r="BE445" s="77"/>
      <c r="BF445" s="77"/>
      <c r="BG445" s="77"/>
      <c r="BH445" s="77"/>
      <c r="BI445" s="77"/>
      <c r="BJ445" s="77"/>
      <c r="BK445" s="77"/>
      <c r="BL445" s="77"/>
      <c r="BM445" s="77"/>
      <c r="BN445" s="77"/>
      <c r="BO445" s="77"/>
      <c r="BP445" s="77"/>
      <c r="BQ445" s="77"/>
      <c r="BR445" s="77"/>
      <c r="BS445" s="77"/>
      <c r="BT445" s="77"/>
      <c r="BU445" s="77"/>
      <c r="BV445" s="77"/>
      <c r="BW445" s="77"/>
      <c r="BX445" s="77"/>
      <c r="BY445" s="77"/>
      <c r="BZ445" s="77"/>
      <c r="CA445" s="77"/>
      <c r="CB445" s="77"/>
      <c r="CC445" s="77"/>
      <c r="CD445" s="77"/>
      <c r="CE445" s="77"/>
      <c r="CF445" s="77"/>
      <c r="CG445" s="77"/>
      <c r="CH445" s="77"/>
      <c r="CI445" s="77"/>
      <c r="CJ445" s="77"/>
      <c r="CK445" s="77"/>
      <c r="CL445" s="77"/>
      <c r="CM445" s="77"/>
      <c r="CN445" s="77"/>
      <c r="CO445" s="77"/>
      <c r="CP445" s="77"/>
      <c r="CQ445" s="77"/>
      <c r="CR445" s="77"/>
      <c r="CS445" s="77"/>
      <c r="CT445" s="77"/>
      <c r="CU445" s="77"/>
      <c r="CV445" s="77"/>
      <c r="CW445" s="77"/>
      <c r="CX445" s="77"/>
      <c r="CY445" s="77"/>
      <c r="CZ445" s="77"/>
      <c r="DA445" s="77"/>
      <c r="DB445" s="77"/>
      <c r="DC445" s="77"/>
      <c r="DD445" s="77"/>
      <c r="DE445" s="77"/>
      <c r="DF445" s="77"/>
      <c r="DG445" s="77"/>
      <c r="DH445" s="77"/>
      <c r="DI445" s="77"/>
      <c r="DJ445" s="77"/>
      <c r="DK445" s="77"/>
      <c r="DL445" s="77"/>
      <c r="DM445" s="77"/>
      <c r="DN445" s="77"/>
      <c r="DO445" s="77"/>
      <c r="DP445" s="77"/>
      <c r="DQ445" s="77"/>
      <c r="DR445" s="77"/>
      <c r="DS445" s="77"/>
      <c r="DT445" s="77"/>
      <c r="DU445" s="77"/>
      <c r="DV445" s="77"/>
      <c r="DW445" s="77"/>
      <c r="DX445" s="77"/>
      <c r="DY445" s="77"/>
      <c r="DZ445" s="77"/>
      <c r="EA445" s="77"/>
      <c r="EB445" s="77"/>
      <c r="EC445" s="77"/>
      <c r="ED445" s="77"/>
      <c r="EE445" s="77"/>
      <c r="EF445" s="77"/>
      <c r="EG445" s="77"/>
      <c r="EH445" s="77"/>
      <c r="EI445" s="77"/>
      <c r="EJ445" s="77"/>
      <c r="EK445" s="77"/>
      <c r="EL445" s="77"/>
      <c r="EM445" s="77"/>
      <c r="EN445" s="77"/>
      <c r="EO445" s="77"/>
      <c r="EP445" s="77"/>
      <c r="EQ445" s="77"/>
      <c r="ER445" s="77"/>
      <c r="ES445" s="77"/>
      <c r="ET445" s="77"/>
      <c r="EU445" s="77"/>
      <c r="EV445" s="77"/>
      <c r="EW445" s="77"/>
      <c r="EX445" s="77"/>
      <c r="EY445" s="77"/>
      <c r="EZ445" s="77"/>
      <c r="FA445" s="77"/>
      <c r="FB445" s="77"/>
      <c r="FC445" s="77"/>
      <c r="FD445" s="77"/>
      <c r="FE445" s="77"/>
      <c r="FF445" s="77"/>
      <c r="FG445" s="77"/>
      <c r="FH445" s="77"/>
      <c r="FI445" s="77"/>
      <c r="FJ445" s="77"/>
      <c r="FK445" s="77"/>
    </row>
    <row r="446" spans="1:167" s="78" customFormat="1" x14ac:dyDescent="0.2">
      <c r="A446" s="97" t="s">
        <v>2218</v>
      </c>
      <c r="B446" s="97" t="s">
        <v>890</v>
      </c>
      <c r="C446" s="98" t="s">
        <v>1469</v>
      </c>
      <c r="D446" s="99" t="s">
        <v>8</v>
      </c>
      <c r="E446" s="99">
        <v>150</v>
      </c>
      <c r="F446" s="99">
        <v>0.3</v>
      </c>
      <c r="G446" s="100"/>
      <c r="H446" s="101"/>
      <c r="I446" s="123">
        <v>8.36</v>
      </c>
      <c r="J446" s="102">
        <f t="shared" si="21"/>
        <v>1254</v>
      </c>
      <c r="K446" s="101">
        <f>BDI!$G$17</f>
        <v>0.11260000000000001</v>
      </c>
      <c r="L446" s="101"/>
      <c r="M446" s="101"/>
      <c r="N446" s="104">
        <f t="shared" si="22"/>
        <v>9.3000000000000007</v>
      </c>
      <c r="O446" s="103">
        <f t="shared" si="23"/>
        <v>418.5</v>
      </c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  <c r="AN446" s="77"/>
      <c r="AO446" s="77"/>
      <c r="AP446" s="77"/>
      <c r="AQ446" s="77"/>
      <c r="AR446" s="77"/>
      <c r="AS446" s="77"/>
      <c r="AT446" s="77"/>
      <c r="AU446" s="77"/>
      <c r="AV446" s="77"/>
      <c r="AW446" s="77"/>
      <c r="AX446" s="77"/>
      <c r="AY446" s="77"/>
      <c r="AZ446" s="77"/>
      <c r="BA446" s="77"/>
      <c r="BB446" s="77"/>
      <c r="BC446" s="77"/>
      <c r="BD446" s="77"/>
      <c r="BE446" s="77"/>
      <c r="BF446" s="77"/>
      <c r="BG446" s="77"/>
      <c r="BH446" s="77"/>
      <c r="BI446" s="77"/>
      <c r="BJ446" s="77"/>
      <c r="BK446" s="77"/>
      <c r="BL446" s="77"/>
      <c r="BM446" s="77"/>
      <c r="BN446" s="77"/>
      <c r="BO446" s="77"/>
      <c r="BP446" s="77"/>
      <c r="BQ446" s="77"/>
      <c r="BR446" s="77"/>
      <c r="BS446" s="77"/>
      <c r="BT446" s="77"/>
      <c r="BU446" s="77"/>
      <c r="BV446" s="77"/>
      <c r="BW446" s="77"/>
      <c r="BX446" s="77"/>
      <c r="BY446" s="77"/>
      <c r="BZ446" s="77"/>
      <c r="CA446" s="77"/>
      <c r="CB446" s="77"/>
      <c r="CC446" s="77"/>
      <c r="CD446" s="77"/>
      <c r="CE446" s="77"/>
      <c r="CF446" s="77"/>
      <c r="CG446" s="77"/>
      <c r="CH446" s="77"/>
      <c r="CI446" s="77"/>
      <c r="CJ446" s="77"/>
      <c r="CK446" s="77"/>
      <c r="CL446" s="77"/>
      <c r="CM446" s="77"/>
      <c r="CN446" s="77"/>
      <c r="CO446" s="77"/>
      <c r="CP446" s="77"/>
      <c r="CQ446" s="77"/>
      <c r="CR446" s="77"/>
      <c r="CS446" s="77"/>
      <c r="CT446" s="77"/>
      <c r="CU446" s="77"/>
      <c r="CV446" s="77"/>
      <c r="CW446" s="77"/>
      <c r="CX446" s="77"/>
      <c r="CY446" s="77"/>
      <c r="CZ446" s="77"/>
      <c r="DA446" s="77"/>
      <c r="DB446" s="77"/>
      <c r="DC446" s="77"/>
      <c r="DD446" s="77"/>
      <c r="DE446" s="77"/>
      <c r="DF446" s="77"/>
      <c r="DG446" s="77"/>
      <c r="DH446" s="77"/>
      <c r="DI446" s="77"/>
      <c r="DJ446" s="77"/>
      <c r="DK446" s="77"/>
      <c r="DL446" s="77"/>
      <c r="DM446" s="77"/>
      <c r="DN446" s="77"/>
      <c r="DO446" s="77"/>
      <c r="DP446" s="77"/>
      <c r="DQ446" s="77"/>
      <c r="DR446" s="77"/>
      <c r="DS446" s="77"/>
      <c r="DT446" s="77"/>
      <c r="DU446" s="77"/>
      <c r="DV446" s="77"/>
      <c r="DW446" s="77"/>
      <c r="DX446" s="77"/>
      <c r="DY446" s="77"/>
      <c r="DZ446" s="77"/>
      <c r="EA446" s="77"/>
      <c r="EB446" s="77"/>
      <c r="EC446" s="77"/>
      <c r="ED446" s="77"/>
      <c r="EE446" s="77"/>
      <c r="EF446" s="77"/>
      <c r="EG446" s="77"/>
      <c r="EH446" s="77"/>
      <c r="EI446" s="77"/>
      <c r="EJ446" s="77"/>
      <c r="EK446" s="77"/>
      <c r="EL446" s="77"/>
      <c r="EM446" s="77"/>
      <c r="EN446" s="77"/>
      <c r="EO446" s="77"/>
      <c r="EP446" s="77"/>
      <c r="EQ446" s="77"/>
      <c r="ER446" s="77"/>
      <c r="ES446" s="77"/>
      <c r="ET446" s="77"/>
      <c r="EU446" s="77"/>
      <c r="EV446" s="77"/>
      <c r="EW446" s="77"/>
      <c r="EX446" s="77"/>
      <c r="EY446" s="77"/>
      <c r="EZ446" s="77"/>
      <c r="FA446" s="77"/>
      <c r="FB446" s="77"/>
      <c r="FC446" s="77"/>
      <c r="FD446" s="77"/>
      <c r="FE446" s="77"/>
      <c r="FF446" s="77"/>
      <c r="FG446" s="77"/>
      <c r="FH446" s="77"/>
      <c r="FI446" s="77"/>
      <c r="FJ446" s="77"/>
      <c r="FK446" s="77"/>
    </row>
    <row r="447" spans="1:167" s="78" customFormat="1" x14ac:dyDescent="0.2">
      <c r="A447" s="97" t="s">
        <v>2219</v>
      </c>
      <c r="B447" s="97" t="s">
        <v>891</v>
      </c>
      <c r="C447" s="98" t="s">
        <v>1470</v>
      </c>
      <c r="D447" s="99" t="s">
        <v>17</v>
      </c>
      <c r="E447" s="99">
        <v>70</v>
      </c>
      <c r="F447" s="99">
        <v>0.3</v>
      </c>
      <c r="G447" s="100"/>
      <c r="H447" s="101"/>
      <c r="I447" s="123">
        <v>11.922499999999999</v>
      </c>
      <c r="J447" s="102">
        <f t="shared" si="21"/>
        <v>834.58</v>
      </c>
      <c r="K447" s="101">
        <f>BDI!$G$17</f>
        <v>0.11260000000000001</v>
      </c>
      <c r="L447" s="101"/>
      <c r="M447" s="101"/>
      <c r="N447" s="104">
        <f t="shared" si="22"/>
        <v>13.26</v>
      </c>
      <c r="O447" s="103">
        <f t="shared" si="23"/>
        <v>278.45999999999998</v>
      </c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  <c r="AN447" s="77"/>
      <c r="AO447" s="77"/>
      <c r="AP447" s="77"/>
      <c r="AQ447" s="77"/>
      <c r="AR447" s="77"/>
      <c r="AS447" s="77"/>
      <c r="AT447" s="77"/>
      <c r="AU447" s="77"/>
      <c r="AV447" s="77"/>
      <c r="AW447" s="77"/>
      <c r="AX447" s="77"/>
      <c r="AY447" s="77"/>
      <c r="AZ447" s="77"/>
      <c r="BA447" s="77"/>
      <c r="BB447" s="77"/>
      <c r="BC447" s="77"/>
      <c r="BD447" s="77"/>
      <c r="BE447" s="77"/>
      <c r="BF447" s="77"/>
      <c r="BG447" s="77"/>
      <c r="BH447" s="77"/>
      <c r="BI447" s="77"/>
      <c r="BJ447" s="77"/>
      <c r="BK447" s="77"/>
      <c r="BL447" s="77"/>
      <c r="BM447" s="77"/>
      <c r="BN447" s="77"/>
      <c r="BO447" s="77"/>
      <c r="BP447" s="77"/>
      <c r="BQ447" s="77"/>
      <c r="BR447" s="77"/>
      <c r="BS447" s="77"/>
      <c r="BT447" s="77"/>
      <c r="BU447" s="77"/>
      <c r="BV447" s="77"/>
      <c r="BW447" s="77"/>
      <c r="BX447" s="77"/>
      <c r="BY447" s="77"/>
      <c r="BZ447" s="77"/>
      <c r="CA447" s="77"/>
      <c r="CB447" s="77"/>
      <c r="CC447" s="77"/>
      <c r="CD447" s="77"/>
      <c r="CE447" s="77"/>
      <c r="CF447" s="77"/>
      <c r="CG447" s="77"/>
      <c r="CH447" s="77"/>
      <c r="CI447" s="77"/>
      <c r="CJ447" s="77"/>
      <c r="CK447" s="77"/>
      <c r="CL447" s="77"/>
      <c r="CM447" s="77"/>
      <c r="CN447" s="77"/>
      <c r="CO447" s="77"/>
      <c r="CP447" s="77"/>
      <c r="CQ447" s="77"/>
      <c r="CR447" s="77"/>
      <c r="CS447" s="77"/>
      <c r="CT447" s="77"/>
      <c r="CU447" s="77"/>
      <c r="CV447" s="77"/>
      <c r="CW447" s="77"/>
      <c r="CX447" s="77"/>
      <c r="CY447" s="77"/>
      <c r="CZ447" s="77"/>
      <c r="DA447" s="77"/>
      <c r="DB447" s="77"/>
      <c r="DC447" s="77"/>
      <c r="DD447" s="77"/>
      <c r="DE447" s="77"/>
      <c r="DF447" s="77"/>
      <c r="DG447" s="77"/>
      <c r="DH447" s="77"/>
      <c r="DI447" s="77"/>
      <c r="DJ447" s="77"/>
      <c r="DK447" s="77"/>
      <c r="DL447" s="77"/>
      <c r="DM447" s="77"/>
      <c r="DN447" s="77"/>
      <c r="DO447" s="77"/>
      <c r="DP447" s="77"/>
      <c r="DQ447" s="77"/>
      <c r="DR447" s="77"/>
      <c r="DS447" s="77"/>
      <c r="DT447" s="77"/>
      <c r="DU447" s="77"/>
      <c r="DV447" s="77"/>
      <c r="DW447" s="77"/>
      <c r="DX447" s="77"/>
      <c r="DY447" s="77"/>
      <c r="DZ447" s="77"/>
      <c r="EA447" s="77"/>
      <c r="EB447" s="77"/>
      <c r="EC447" s="77"/>
      <c r="ED447" s="77"/>
      <c r="EE447" s="77"/>
      <c r="EF447" s="77"/>
      <c r="EG447" s="77"/>
      <c r="EH447" s="77"/>
      <c r="EI447" s="77"/>
      <c r="EJ447" s="77"/>
      <c r="EK447" s="77"/>
      <c r="EL447" s="77"/>
      <c r="EM447" s="77"/>
      <c r="EN447" s="77"/>
      <c r="EO447" s="77"/>
      <c r="EP447" s="77"/>
      <c r="EQ447" s="77"/>
      <c r="ER447" s="77"/>
      <c r="ES447" s="77"/>
      <c r="ET447" s="77"/>
      <c r="EU447" s="77"/>
      <c r="EV447" s="77"/>
      <c r="EW447" s="77"/>
      <c r="EX447" s="77"/>
      <c r="EY447" s="77"/>
      <c r="EZ447" s="77"/>
      <c r="FA447" s="77"/>
      <c r="FB447" s="77"/>
      <c r="FC447" s="77"/>
      <c r="FD447" s="77"/>
      <c r="FE447" s="77"/>
      <c r="FF447" s="77"/>
      <c r="FG447" s="77"/>
      <c r="FH447" s="77"/>
      <c r="FI447" s="77"/>
      <c r="FJ447" s="77"/>
      <c r="FK447" s="77"/>
    </row>
    <row r="448" spans="1:167" s="78" customFormat="1" x14ac:dyDescent="0.2">
      <c r="A448" s="97" t="s">
        <v>2220</v>
      </c>
      <c r="B448" s="97" t="s">
        <v>892</v>
      </c>
      <c r="C448" s="98" t="s">
        <v>1471</v>
      </c>
      <c r="D448" s="99" t="s">
        <v>17</v>
      </c>
      <c r="E448" s="99">
        <v>70</v>
      </c>
      <c r="F448" s="99">
        <v>0.3</v>
      </c>
      <c r="G448" s="100"/>
      <c r="H448" s="101"/>
      <c r="I448" s="123">
        <v>4.1989999999999998</v>
      </c>
      <c r="J448" s="102">
        <f t="shared" si="21"/>
        <v>293.93</v>
      </c>
      <c r="K448" s="101">
        <f>BDI!$G$17</f>
        <v>0.11260000000000001</v>
      </c>
      <c r="L448" s="101"/>
      <c r="M448" s="101"/>
      <c r="N448" s="104">
        <f t="shared" si="22"/>
        <v>4.67</v>
      </c>
      <c r="O448" s="103">
        <f t="shared" si="23"/>
        <v>98.07</v>
      </c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  <c r="AN448" s="77"/>
      <c r="AO448" s="77"/>
      <c r="AP448" s="77"/>
      <c r="AQ448" s="77"/>
      <c r="AR448" s="77"/>
      <c r="AS448" s="77"/>
      <c r="AT448" s="77"/>
      <c r="AU448" s="77"/>
      <c r="AV448" s="77"/>
      <c r="AW448" s="77"/>
      <c r="AX448" s="77"/>
      <c r="AY448" s="77"/>
      <c r="AZ448" s="77"/>
      <c r="BA448" s="77"/>
      <c r="BB448" s="77"/>
      <c r="BC448" s="77"/>
      <c r="BD448" s="77"/>
      <c r="BE448" s="77"/>
      <c r="BF448" s="77"/>
      <c r="BG448" s="77"/>
      <c r="BH448" s="77"/>
      <c r="BI448" s="77"/>
      <c r="BJ448" s="77"/>
      <c r="BK448" s="77"/>
      <c r="BL448" s="77"/>
      <c r="BM448" s="77"/>
      <c r="BN448" s="77"/>
      <c r="BO448" s="77"/>
      <c r="BP448" s="77"/>
      <c r="BQ448" s="77"/>
      <c r="BR448" s="77"/>
      <c r="BS448" s="77"/>
      <c r="BT448" s="77"/>
      <c r="BU448" s="77"/>
      <c r="BV448" s="77"/>
      <c r="BW448" s="77"/>
      <c r="BX448" s="77"/>
      <c r="BY448" s="77"/>
      <c r="BZ448" s="77"/>
      <c r="CA448" s="77"/>
      <c r="CB448" s="77"/>
      <c r="CC448" s="77"/>
      <c r="CD448" s="77"/>
      <c r="CE448" s="77"/>
      <c r="CF448" s="77"/>
      <c r="CG448" s="77"/>
      <c r="CH448" s="77"/>
      <c r="CI448" s="77"/>
      <c r="CJ448" s="77"/>
      <c r="CK448" s="77"/>
      <c r="CL448" s="77"/>
      <c r="CM448" s="77"/>
      <c r="CN448" s="77"/>
      <c r="CO448" s="77"/>
      <c r="CP448" s="77"/>
      <c r="CQ448" s="77"/>
      <c r="CR448" s="77"/>
      <c r="CS448" s="77"/>
      <c r="CT448" s="77"/>
      <c r="CU448" s="77"/>
      <c r="CV448" s="77"/>
      <c r="CW448" s="77"/>
      <c r="CX448" s="77"/>
      <c r="CY448" s="77"/>
      <c r="CZ448" s="77"/>
      <c r="DA448" s="77"/>
      <c r="DB448" s="77"/>
      <c r="DC448" s="77"/>
      <c r="DD448" s="77"/>
      <c r="DE448" s="77"/>
      <c r="DF448" s="77"/>
      <c r="DG448" s="77"/>
      <c r="DH448" s="77"/>
      <c r="DI448" s="77"/>
      <c r="DJ448" s="77"/>
      <c r="DK448" s="77"/>
      <c r="DL448" s="77"/>
      <c r="DM448" s="77"/>
      <c r="DN448" s="77"/>
      <c r="DO448" s="77"/>
      <c r="DP448" s="77"/>
      <c r="DQ448" s="77"/>
      <c r="DR448" s="77"/>
      <c r="DS448" s="77"/>
      <c r="DT448" s="77"/>
      <c r="DU448" s="77"/>
      <c r="DV448" s="77"/>
      <c r="DW448" s="77"/>
      <c r="DX448" s="77"/>
      <c r="DY448" s="77"/>
      <c r="DZ448" s="77"/>
      <c r="EA448" s="77"/>
      <c r="EB448" s="77"/>
      <c r="EC448" s="77"/>
      <c r="ED448" s="77"/>
      <c r="EE448" s="77"/>
      <c r="EF448" s="77"/>
      <c r="EG448" s="77"/>
      <c r="EH448" s="77"/>
      <c r="EI448" s="77"/>
      <c r="EJ448" s="77"/>
      <c r="EK448" s="77"/>
      <c r="EL448" s="77"/>
      <c r="EM448" s="77"/>
      <c r="EN448" s="77"/>
      <c r="EO448" s="77"/>
      <c r="EP448" s="77"/>
      <c r="EQ448" s="77"/>
      <c r="ER448" s="77"/>
      <c r="ES448" s="77"/>
      <c r="ET448" s="77"/>
      <c r="EU448" s="77"/>
      <c r="EV448" s="77"/>
      <c r="EW448" s="77"/>
      <c r="EX448" s="77"/>
      <c r="EY448" s="77"/>
      <c r="EZ448" s="77"/>
      <c r="FA448" s="77"/>
      <c r="FB448" s="77"/>
      <c r="FC448" s="77"/>
      <c r="FD448" s="77"/>
      <c r="FE448" s="77"/>
      <c r="FF448" s="77"/>
      <c r="FG448" s="77"/>
      <c r="FH448" s="77"/>
      <c r="FI448" s="77"/>
      <c r="FJ448" s="77"/>
      <c r="FK448" s="77"/>
    </row>
    <row r="449" spans="1:167" s="78" customFormat="1" x14ac:dyDescent="0.2">
      <c r="A449" s="97" t="s">
        <v>2221</v>
      </c>
      <c r="B449" s="97" t="s">
        <v>893</v>
      </c>
      <c r="C449" s="98" t="s">
        <v>1472</v>
      </c>
      <c r="D449" s="99" t="s">
        <v>17</v>
      </c>
      <c r="E449" s="99">
        <v>150</v>
      </c>
      <c r="F449" s="99">
        <v>0.3</v>
      </c>
      <c r="G449" s="100"/>
      <c r="H449" s="101"/>
      <c r="I449" s="123">
        <v>11.950999999999999</v>
      </c>
      <c r="J449" s="102">
        <f t="shared" si="21"/>
        <v>1792.65</v>
      </c>
      <c r="K449" s="101">
        <f>BDI!$G$17</f>
        <v>0.11260000000000001</v>
      </c>
      <c r="L449" s="101"/>
      <c r="M449" s="101"/>
      <c r="N449" s="104">
        <f t="shared" si="22"/>
        <v>13.3</v>
      </c>
      <c r="O449" s="103">
        <f t="shared" si="23"/>
        <v>598.5</v>
      </c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  <c r="AN449" s="77"/>
      <c r="AO449" s="77"/>
      <c r="AP449" s="77"/>
      <c r="AQ449" s="77"/>
      <c r="AR449" s="77"/>
      <c r="AS449" s="77"/>
      <c r="AT449" s="77"/>
      <c r="AU449" s="77"/>
      <c r="AV449" s="77"/>
      <c r="AW449" s="77"/>
      <c r="AX449" s="77"/>
      <c r="AY449" s="77"/>
      <c r="AZ449" s="77"/>
      <c r="BA449" s="77"/>
      <c r="BB449" s="77"/>
      <c r="BC449" s="77"/>
      <c r="BD449" s="77"/>
      <c r="BE449" s="77"/>
      <c r="BF449" s="77"/>
      <c r="BG449" s="77"/>
      <c r="BH449" s="77"/>
      <c r="BI449" s="77"/>
      <c r="BJ449" s="77"/>
      <c r="BK449" s="77"/>
      <c r="BL449" s="77"/>
      <c r="BM449" s="77"/>
      <c r="BN449" s="77"/>
      <c r="BO449" s="77"/>
      <c r="BP449" s="77"/>
      <c r="BQ449" s="77"/>
      <c r="BR449" s="77"/>
      <c r="BS449" s="77"/>
      <c r="BT449" s="77"/>
      <c r="BU449" s="77"/>
      <c r="BV449" s="77"/>
      <c r="BW449" s="77"/>
      <c r="BX449" s="77"/>
      <c r="BY449" s="77"/>
      <c r="BZ449" s="77"/>
      <c r="CA449" s="77"/>
      <c r="CB449" s="77"/>
      <c r="CC449" s="77"/>
      <c r="CD449" s="77"/>
      <c r="CE449" s="77"/>
      <c r="CF449" s="77"/>
      <c r="CG449" s="77"/>
      <c r="CH449" s="77"/>
      <c r="CI449" s="77"/>
      <c r="CJ449" s="77"/>
      <c r="CK449" s="77"/>
      <c r="CL449" s="77"/>
      <c r="CM449" s="77"/>
      <c r="CN449" s="77"/>
      <c r="CO449" s="77"/>
      <c r="CP449" s="77"/>
      <c r="CQ449" s="77"/>
      <c r="CR449" s="77"/>
      <c r="CS449" s="77"/>
      <c r="CT449" s="77"/>
      <c r="CU449" s="77"/>
      <c r="CV449" s="77"/>
      <c r="CW449" s="77"/>
      <c r="CX449" s="77"/>
      <c r="CY449" s="77"/>
      <c r="CZ449" s="77"/>
      <c r="DA449" s="77"/>
      <c r="DB449" s="77"/>
      <c r="DC449" s="77"/>
      <c r="DD449" s="77"/>
      <c r="DE449" s="77"/>
      <c r="DF449" s="77"/>
      <c r="DG449" s="77"/>
      <c r="DH449" s="77"/>
      <c r="DI449" s="77"/>
      <c r="DJ449" s="77"/>
      <c r="DK449" s="77"/>
      <c r="DL449" s="77"/>
      <c r="DM449" s="77"/>
      <c r="DN449" s="77"/>
      <c r="DO449" s="77"/>
      <c r="DP449" s="77"/>
      <c r="DQ449" s="77"/>
      <c r="DR449" s="77"/>
      <c r="DS449" s="77"/>
      <c r="DT449" s="77"/>
      <c r="DU449" s="77"/>
      <c r="DV449" s="77"/>
      <c r="DW449" s="77"/>
      <c r="DX449" s="77"/>
      <c r="DY449" s="77"/>
      <c r="DZ449" s="77"/>
      <c r="EA449" s="77"/>
      <c r="EB449" s="77"/>
      <c r="EC449" s="77"/>
      <c r="ED449" s="77"/>
      <c r="EE449" s="77"/>
      <c r="EF449" s="77"/>
      <c r="EG449" s="77"/>
      <c r="EH449" s="77"/>
      <c r="EI449" s="77"/>
      <c r="EJ449" s="77"/>
      <c r="EK449" s="77"/>
      <c r="EL449" s="77"/>
      <c r="EM449" s="77"/>
      <c r="EN449" s="77"/>
      <c r="EO449" s="77"/>
      <c r="EP449" s="77"/>
      <c r="EQ449" s="77"/>
      <c r="ER449" s="77"/>
      <c r="ES449" s="77"/>
      <c r="ET449" s="77"/>
      <c r="EU449" s="77"/>
      <c r="EV449" s="77"/>
      <c r="EW449" s="77"/>
      <c r="EX449" s="77"/>
      <c r="EY449" s="77"/>
      <c r="EZ449" s="77"/>
      <c r="FA449" s="77"/>
      <c r="FB449" s="77"/>
      <c r="FC449" s="77"/>
      <c r="FD449" s="77"/>
      <c r="FE449" s="77"/>
      <c r="FF449" s="77"/>
      <c r="FG449" s="77"/>
      <c r="FH449" s="77"/>
      <c r="FI449" s="77"/>
      <c r="FJ449" s="77"/>
      <c r="FK449" s="77"/>
    </row>
    <row r="450" spans="1:167" s="78" customFormat="1" x14ac:dyDescent="0.2">
      <c r="A450" s="97" t="s">
        <v>2222</v>
      </c>
      <c r="B450" s="97" t="s">
        <v>894</v>
      </c>
      <c r="C450" s="98" t="s">
        <v>1473</v>
      </c>
      <c r="D450" s="99" t="s">
        <v>17</v>
      </c>
      <c r="E450" s="99">
        <v>150</v>
      </c>
      <c r="F450" s="99">
        <v>0.3</v>
      </c>
      <c r="G450" s="100"/>
      <c r="H450" s="101"/>
      <c r="I450" s="123">
        <v>0.8929999999999999</v>
      </c>
      <c r="J450" s="102">
        <f t="shared" si="21"/>
        <v>133.94999999999999</v>
      </c>
      <c r="K450" s="101">
        <f>BDI!$G$17</f>
        <v>0.11260000000000001</v>
      </c>
      <c r="L450" s="101"/>
      <c r="M450" s="101"/>
      <c r="N450" s="104">
        <f t="shared" si="22"/>
        <v>0.99</v>
      </c>
      <c r="O450" s="103">
        <f t="shared" si="23"/>
        <v>44.55</v>
      </c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  <c r="AN450" s="77"/>
      <c r="AO450" s="77"/>
      <c r="AP450" s="77"/>
      <c r="AQ450" s="77"/>
      <c r="AR450" s="77"/>
      <c r="AS450" s="77"/>
      <c r="AT450" s="77"/>
      <c r="AU450" s="77"/>
      <c r="AV450" s="77"/>
      <c r="AW450" s="77"/>
      <c r="AX450" s="77"/>
      <c r="AY450" s="77"/>
      <c r="AZ450" s="77"/>
      <c r="BA450" s="77"/>
      <c r="BB450" s="77"/>
      <c r="BC450" s="77"/>
      <c r="BD450" s="77"/>
      <c r="BE450" s="77"/>
      <c r="BF450" s="77"/>
      <c r="BG450" s="77"/>
      <c r="BH450" s="77"/>
      <c r="BI450" s="77"/>
      <c r="BJ450" s="77"/>
      <c r="BK450" s="77"/>
      <c r="BL450" s="77"/>
      <c r="BM450" s="77"/>
      <c r="BN450" s="77"/>
      <c r="BO450" s="77"/>
      <c r="BP450" s="77"/>
      <c r="BQ450" s="77"/>
      <c r="BR450" s="77"/>
      <c r="BS450" s="77"/>
      <c r="BT450" s="77"/>
      <c r="BU450" s="77"/>
      <c r="BV450" s="77"/>
      <c r="BW450" s="77"/>
      <c r="BX450" s="77"/>
      <c r="BY450" s="77"/>
      <c r="BZ450" s="77"/>
      <c r="CA450" s="77"/>
      <c r="CB450" s="77"/>
      <c r="CC450" s="77"/>
      <c r="CD450" s="77"/>
      <c r="CE450" s="77"/>
      <c r="CF450" s="77"/>
      <c r="CG450" s="77"/>
      <c r="CH450" s="77"/>
      <c r="CI450" s="77"/>
      <c r="CJ450" s="77"/>
      <c r="CK450" s="77"/>
      <c r="CL450" s="77"/>
      <c r="CM450" s="77"/>
      <c r="CN450" s="77"/>
      <c r="CO450" s="77"/>
      <c r="CP450" s="77"/>
      <c r="CQ450" s="77"/>
      <c r="CR450" s="77"/>
      <c r="CS450" s="77"/>
      <c r="CT450" s="77"/>
      <c r="CU450" s="77"/>
      <c r="CV450" s="77"/>
      <c r="CW450" s="77"/>
      <c r="CX450" s="77"/>
      <c r="CY450" s="77"/>
      <c r="CZ450" s="77"/>
      <c r="DA450" s="77"/>
      <c r="DB450" s="77"/>
      <c r="DC450" s="77"/>
      <c r="DD450" s="77"/>
      <c r="DE450" s="77"/>
      <c r="DF450" s="77"/>
      <c r="DG450" s="77"/>
      <c r="DH450" s="77"/>
      <c r="DI450" s="77"/>
      <c r="DJ450" s="77"/>
      <c r="DK450" s="77"/>
      <c r="DL450" s="77"/>
      <c r="DM450" s="77"/>
      <c r="DN450" s="77"/>
      <c r="DO450" s="77"/>
      <c r="DP450" s="77"/>
      <c r="DQ450" s="77"/>
      <c r="DR450" s="77"/>
      <c r="DS450" s="77"/>
      <c r="DT450" s="77"/>
      <c r="DU450" s="77"/>
      <c r="DV450" s="77"/>
      <c r="DW450" s="77"/>
      <c r="DX450" s="77"/>
      <c r="DY450" s="77"/>
      <c r="DZ450" s="77"/>
      <c r="EA450" s="77"/>
      <c r="EB450" s="77"/>
      <c r="EC450" s="77"/>
      <c r="ED450" s="77"/>
      <c r="EE450" s="77"/>
      <c r="EF450" s="77"/>
      <c r="EG450" s="77"/>
      <c r="EH450" s="77"/>
      <c r="EI450" s="77"/>
      <c r="EJ450" s="77"/>
      <c r="EK450" s="77"/>
      <c r="EL450" s="77"/>
      <c r="EM450" s="77"/>
      <c r="EN450" s="77"/>
      <c r="EO450" s="77"/>
      <c r="EP450" s="77"/>
      <c r="EQ450" s="77"/>
      <c r="ER450" s="77"/>
      <c r="ES450" s="77"/>
      <c r="ET450" s="77"/>
      <c r="EU450" s="77"/>
      <c r="EV450" s="77"/>
      <c r="EW450" s="77"/>
      <c r="EX450" s="77"/>
      <c r="EY450" s="77"/>
      <c r="EZ450" s="77"/>
      <c r="FA450" s="77"/>
      <c r="FB450" s="77"/>
      <c r="FC450" s="77"/>
      <c r="FD450" s="77"/>
      <c r="FE450" s="77"/>
      <c r="FF450" s="77"/>
      <c r="FG450" s="77"/>
      <c r="FH450" s="77"/>
      <c r="FI450" s="77"/>
      <c r="FJ450" s="77"/>
      <c r="FK450" s="77"/>
    </row>
    <row r="451" spans="1:167" s="78" customFormat="1" x14ac:dyDescent="0.2">
      <c r="A451" s="97" t="s">
        <v>2223</v>
      </c>
      <c r="B451" s="97" t="s">
        <v>895</v>
      </c>
      <c r="C451" s="98" t="s">
        <v>1474</v>
      </c>
      <c r="D451" s="99" t="s">
        <v>8</v>
      </c>
      <c r="E451" s="99">
        <v>1000</v>
      </c>
      <c r="F451" s="99">
        <v>0.3</v>
      </c>
      <c r="G451" s="100"/>
      <c r="H451" s="101"/>
      <c r="I451" s="123">
        <v>20.766999999999999</v>
      </c>
      <c r="J451" s="102">
        <f t="shared" si="21"/>
        <v>20767</v>
      </c>
      <c r="K451" s="101">
        <f>BDI!$G$17</f>
        <v>0.11260000000000001</v>
      </c>
      <c r="L451" s="101"/>
      <c r="M451" s="101"/>
      <c r="N451" s="104">
        <f t="shared" si="22"/>
        <v>23.11</v>
      </c>
      <c r="O451" s="103">
        <f t="shared" si="23"/>
        <v>6933</v>
      </c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  <c r="AN451" s="77"/>
      <c r="AO451" s="77"/>
      <c r="AP451" s="77"/>
      <c r="AQ451" s="77"/>
      <c r="AR451" s="77"/>
      <c r="AS451" s="77"/>
      <c r="AT451" s="77"/>
      <c r="AU451" s="77"/>
      <c r="AV451" s="77"/>
      <c r="AW451" s="77"/>
      <c r="AX451" s="77"/>
      <c r="AY451" s="77"/>
      <c r="AZ451" s="77"/>
      <c r="BA451" s="77"/>
      <c r="BB451" s="77"/>
      <c r="BC451" s="77"/>
      <c r="BD451" s="77"/>
      <c r="BE451" s="77"/>
      <c r="BF451" s="77"/>
      <c r="BG451" s="77"/>
      <c r="BH451" s="77"/>
      <c r="BI451" s="77"/>
      <c r="BJ451" s="77"/>
      <c r="BK451" s="77"/>
      <c r="BL451" s="77"/>
      <c r="BM451" s="77"/>
      <c r="BN451" s="77"/>
      <c r="BO451" s="77"/>
      <c r="BP451" s="77"/>
      <c r="BQ451" s="77"/>
      <c r="BR451" s="77"/>
      <c r="BS451" s="77"/>
      <c r="BT451" s="77"/>
      <c r="BU451" s="77"/>
      <c r="BV451" s="77"/>
      <c r="BW451" s="77"/>
      <c r="BX451" s="77"/>
      <c r="BY451" s="77"/>
      <c r="BZ451" s="77"/>
      <c r="CA451" s="77"/>
      <c r="CB451" s="77"/>
      <c r="CC451" s="77"/>
      <c r="CD451" s="77"/>
      <c r="CE451" s="77"/>
      <c r="CF451" s="77"/>
      <c r="CG451" s="77"/>
      <c r="CH451" s="77"/>
      <c r="CI451" s="77"/>
      <c r="CJ451" s="77"/>
      <c r="CK451" s="77"/>
      <c r="CL451" s="77"/>
      <c r="CM451" s="77"/>
      <c r="CN451" s="77"/>
      <c r="CO451" s="77"/>
      <c r="CP451" s="77"/>
      <c r="CQ451" s="77"/>
      <c r="CR451" s="77"/>
      <c r="CS451" s="77"/>
      <c r="CT451" s="77"/>
      <c r="CU451" s="77"/>
      <c r="CV451" s="77"/>
      <c r="CW451" s="77"/>
      <c r="CX451" s="77"/>
      <c r="CY451" s="77"/>
      <c r="CZ451" s="77"/>
      <c r="DA451" s="77"/>
      <c r="DB451" s="77"/>
      <c r="DC451" s="77"/>
      <c r="DD451" s="77"/>
      <c r="DE451" s="77"/>
      <c r="DF451" s="77"/>
      <c r="DG451" s="77"/>
      <c r="DH451" s="77"/>
      <c r="DI451" s="77"/>
      <c r="DJ451" s="77"/>
      <c r="DK451" s="77"/>
      <c r="DL451" s="77"/>
      <c r="DM451" s="77"/>
      <c r="DN451" s="77"/>
      <c r="DO451" s="77"/>
      <c r="DP451" s="77"/>
      <c r="DQ451" s="77"/>
      <c r="DR451" s="77"/>
      <c r="DS451" s="77"/>
      <c r="DT451" s="77"/>
      <c r="DU451" s="77"/>
      <c r="DV451" s="77"/>
      <c r="DW451" s="77"/>
      <c r="DX451" s="77"/>
      <c r="DY451" s="77"/>
      <c r="DZ451" s="77"/>
      <c r="EA451" s="77"/>
      <c r="EB451" s="77"/>
      <c r="EC451" s="77"/>
      <c r="ED451" s="77"/>
      <c r="EE451" s="77"/>
      <c r="EF451" s="77"/>
      <c r="EG451" s="77"/>
      <c r="EH451" s="77"/>
      <c r="EI451" s="77"/>
      <c r="EJ451" s="77"/>
      <c r="EK451" s="77"/>
      <c r="EL451" s="77"/>
      <c r="EM451" s="77"/>
      <c r="EN451" s="77"/>
      <c r="EO451" s="77"/>
      <c r="EP451" s="77"/>
      <c r="EQ451" s="77"/>
      <c r="ER451" s="77"/>
      <c r="ES451" s="77"/>
      <c r="ET451" s="77"/>
      <c r="EU451" s="77"/>
      <c r="EV451" s="77"/>
      <c r="EW451" s="77"/>
      <c r="EX451" s="77"/>
      <c r="EY451" s="77"/>
      <c r="EZ451" s="77"/>
      <c r="FA451" s="77"/>
      <c r="FB451" s="77"/>
      <c r="FC451" s="77"/>
      <c r="FD451" s="77"/>
      <c r="FE451" s="77"/>
      <c r="FF451" s="77"/>
      <c r="FG451" s="77"/>
      <c r="FH451" s="77"/>
      <c r="FI451" s="77"/>
      <c r="FJ451" s="77"/>
      <c r="FK451" s="77"/>
    </row>
    <row r="452" spans="1:167" s="78" customFormat="1" x14ac:dyDescent="0.2">
      <c r="A452" s="97" t="s">
        <v>2224</v>
      </c>
      <c r="B452" s="97" t="s">
        <v>896</v>
      </c>
      <c r="C452" s="98" t="s">
        <v>1475</v>
      </c>
      <c r="D452" s="99" t="s">
        <v>17</v>
      </c>
      <c r="E452" s="99">
        <v>50</v>
      </c>
      <c r="F452" s="99">
        <v>0.3</v>
      </c>
      <c r="G452" s="100"/>
      <c r="H452" s="101"/>
      <c r="I452" s="123">
        <v>1.37</v>
      </c>
      <c r="J452" s="102">
        <f t="shared" si="21"/>
        <v>68.5</v>
      </c>
      <c r="K452" s="101">
        <f>BDI!$G$17</f>
        <v>0.11260000000000001</v>
      </c>
      <c r="L452" s="101"/>
      <c r="M452" s="101"/>
      <c r="N452" s="104">
        <f t="shared" si="22"/>
        <v>1.52</v>
      </c>
      <c r="O452" s="103">
        <f t="shared" si="23"/>
        <v>22.8</v>
      </c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  <c r="AN452" s="77"/>
      <c r="AO452" s="77"/>
      <c r="AP452" s="77"/>
      <c r="AQ452" s="77"/>
      <c r="AR452" s="77"/>
      <c r="AS452" s="77"/>
      <c r="AT452" s="77"/>
      <c r="AU452" s="77"/>
      <c r="AV452" s="77"/>
      <c r="AW452" s="77"/>
      <c r="AX452" s="77"/>
      <c r="AY452" s="77"/>
      <c r="AZ452" s="77"/>
      <c r="BA452" s="77"/>
      <c r="BB452" s="77"/>
      <c r="BC452" s="77"/>
      <c r="BD452" s="77"/>
      <c r="BE452" s="77"/>
      <c r="BF452" s="77"/>
      <c r="BG452" s="77"/>
      <c r="BH452" s="77"/>
      <c r="BI452" s="77"/>
      <c r="BJ452" s="77"/>
      <c r="BK452" s="77"/>
      <c r="BL452" s="77"/>
      <c r="BM452" s="77"/>
      <c r="BN452" s="77"/>
      <c r="BO452" s="77"/>
      <c r="BP452" s="77"/>
      <c r="BQ452" s="77"/>
      <c r="BR452" s="77"/>
      <c r="BS452" s="77"/>
      <c r="BT452" s="77"/>
      <c r="BU452" s="77"/>
      <c r="BV452" s="77"/>
      <c r="BW452" s="77"/>
      <c r="BX452" s="77"/>
      <c r="BY452" s="77"/>
      <c r="BZ452" s="77"/>
      <c r="CA452" s="77"/>
      <c r="CB452" s="77"/>
      <c r="CC452" s="77"/>
      <c r="CD452" s="77"/>
      <c r="CE452" s="77"/>
      <c r="CF452" s="77"/>
      <c r="CG452" s="77"/>
      <c r="CH452" s="77"/>
      <c r="CI452" s="77"/>
      <c r="CJ452" s="77"/>
      <c r="CK452" s="77"/>
      <c r="CL452" s="77"/>
      <c r="CM452" s="77"/>
      <c r="CN452" s="77"/>
      <c r="CO452" s="77"/>
      <c r="CP452" s="77"/>
      <c r="CQ452" s="77"/>
      <c r="CR452" s="77"/>
      <c r="CS452" s="77"/>
      <c r="CT452" s="77"/>
      <c r="CU452" s="77"/>
      <c r="CV452" s="77"/>
      <c r="CW452" s="77"/>
      <c r="CX452" s="77"/>
      <c r="CY452" s="77"/>
      <c r="CZ452" s="77"/>
      <c r="DA452" s="77"/>
      <c r="DB452" s="77"/>
      <c r="DC452" s="77"/>
      <c r="DD452" s="77"/>
      <c r="DE452" s="77"/>
      <c r="DF452" s="77"/>
      <c r="DG452" s="77"/>
      <c r="DH452" s="77"/>
      <c r="DI452" s="77"/>
      <c r="DJ452" s="77"/>
      <c r="DK452" s="77"/>
      <c r="DL452" s="77"/>
      <c r="DM452" s="77"/>
      <c r="DN452" s="77"/>
      <c r="DO452" s="77"/>
      <c r="DP452" s="77"/>
      <c r="DQ452" s="77"/>
      <c r="DR452" s="77"/>
      <c r="DS452" s="77"/>
      <c r="DT452" s="77"/>
      <c r="DU452" s="77"/>
      <c r="DV452" s="77"/>
      <c r="DW452" s="77"/>
      <c r="DX452" s="77"/>
      <c r="DY452" s="77"/>
      <c r="DZ452" s="77"/>
      <c r="EA452" s="77"/>
      <c r="EB452" s="77"/>
      <c r="EC452" s="77"/>
      <c r="ED452" s="77"/>
      <c r="EE452" s="77"/>
      <c r="EF452" s="77"/>
      <c r="EG452" s="77"/>
      <c r="EH452" s="77"/>
      <c r="EI452" s="77"/>
      <c r="EJ452" s="77"/>
      <c r="EK452" s="77"/>
      <c r="EL452" s="77"/>
      <c r="EM452" s="77"/>
      <c r="EN452" s="77"/>
      <c r="EO452" s="77"/>
      <c r="EP452" s="77"/>
      <c r="EQ452" s="77"/>
      <c r="ER452" s="77"/>
      <c r="ES452" s="77"/>
      <c r="ET452" s="77"/>
      <c r="EU452" s="77"/>
      <c r="EV452" s="77"/>
      <c r="EW452" s="77"/>
      <c r="EX452" s="77"/>
      <c r="EY452" s="77"/>
      <c r="EZ452" s="77"/>
      <c r="FA452" s="77"/>
      <c r="FB452" s="77"/>
      <c r="FC452" s="77"/>
      <c r="FD452" s="77"/>
      <c r="FE452" s="77"/>
      <c r="FF452" s="77"/>
      <c r="FG452" s="77"/>
      <c r="FH452" s="77"/>
      <c r="FI452" s="77"/>
      <c r="FJ452" s="77"/>
      <c r="FK452" s="77"/>
    </row>
    <row r="453" spans="1:167" s="78" customFormat="1" x14ac:dyDescent="0.2">
      <c r="A453" s="97" t="s">
        <v>2225</v>
      </c>
      <c r="B453" s="97" t="s">
        <v>897</v>
      </c>
      <c r="C453" s="98" t="s">
        <v>1476</v>
      </c>
      <c r="D453" s="99" t="s">
        <v>17</v>
      </c>
      <c r="E453" s="99">
        <v>50</v>
      </c>
      <c r="F453" s="99">
        <v>0.3</v>
      </c>
      <c r="G453" s="100"/>
      <c r="H453" s="101"/>
      <c r="I453" s="123">
        <v>0.93</v>
      </c>
      <c r="J453" s="102">
        <f t="shared" si="21"/>
        <v>46.5</v>
      </c>
      <c r="K453" s="101">
        <f>BDI!$G$17</f>
        <v>0.11260000000000001</v>
      </c>
      <c r="L453" s="101"/>
      <c r="M453" s="101"/>
      <c r="N453" s="104">
        <f t="shared" si="22"/>
        <v>1.03</v>
      </c>
      <c r="O453" s="103">
        <f t="shared" si="23"/>
        <v>15.45</v>
      </c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  <c r="AN453" s="77"/>
      <c r="AO453" s="77"/>
      <c r="AP453" s="77"/>
      <c r="AQ453" s="77"/>
      <c r="AR453" s="77"/>
      <c r="AS453" s="77"/>
      <c r="AT453" s="77"/>
      <c r="AU453" s="77"/>
      <c r="AV453" s="77"/>
      <c r="AW453" s="77"/>
      <c r="AX453" s="77"/>
      <c r="AY453" s="77"/>
      <c r="AZ453" s="77"/>
      <c r="BA453" s="77"/>
      <c r="BB453" s="77"/>
      <c r="BC453" s="77"/>
      <c r="BD453" s="77"/>
      <c r="BE453" s="77"/>
      <c r="BF453" s="77"/>
      <c r="BG453" s="77"/>
      <c r="BH453" s="77"/>
      <c r="BI453" s="77"/>
      <c r="BJ453" s="77"/>
      <c r="BK453" s="77"/>
      <c r="BL453" s="77"/>
      <c r="BM453" s="77"/>
      <c r="BN453" s="77"/>
      <c r="BO453" s="77"/>
      <c r="BP453" s="77"/>
      <c r="BQ453" s="77"/>
      <c r="BR453" s="77"/>
      <c r="BS453" s="77"/>
      <c r="BT453" s="77"/>
      <c r="BU453" s="77"/>
      <c r="BV453" s="77"/>
      <c r="BW453" s="77"/>
      <c r="BX453" s="77"/>
      <c r="BY453" s="77"/>
      <c r="BZ453" s="77"/>
      <c r="CA453" s="77"/>
      <c r="CB453" s="77"/>
      <c r="CC453" s="77"/>
      <c r="CD453" s="77"/>
      <c r="CE453" s="77"/>
      <c r="CF453" s="77"/>
      <c r="CG453" s="77"/>
      <c r="CH453" s="77"/>
      <c r="CI453" s="77"/>
      <c r="CJ453" s="77"/>
      <c r="CK453" s="77"/>
      <c r="CL453" s="77"/>
      <c r="CM453" s="77"/>
      <c r="CN453" s="77"/>
      <c r="CO453" s="77"/>
      <c r="CP453" s="77"/>
      <c r="CQ453" s="77"/>
      <c r="CR453" s="77"/>
      <c r="CS453" s="77"/>
      <c r="CT453" s="77"/>
      <c r="CU453" s="77"/>
      <c r="CV453" s="77"/>
      <c r="CW453" s="77"/>
      <c r="CX453" s="77"/>
      <c r="CY453" s="77"/>
      <c r="CZ453" s="77"/>
      <c r="DA453" s="77"/>
      <c r="DB453" s="77"/>
      <c r="DC453" s="77"/>
      <c r="DD453" s="77"/>
      <c r="DE453" s="77"/>
      <c r="DF453" s="77"/>
      <c r="DG453" s="77"/>
      <c r="DH453" s="77"/>
      <c r="DI453" s="77"/>
      <c r="DJ453" s="77"/>
      <c r="DK453" s="77"/>
      <c r="DL453" s="77"/>
      <c r="DM453" s="77"/>
      <c r="DN453" s="77"/>
      <c r="DO453" s="77"/>
      <c r="DP453" s="77"/>
      <c r="DQ453" s="77"/>
      <c r="DR453" s="77"/>
      <c r="DS453" s="77"/>
      <c r="DT453" s="77"/>
      <c r="DU453" s="77"/>
      <c r="DV453" s="77"/>
      <c r="DW453" s="77"/>
      <c r="DX453" s="77"/>
      <c r="DY453" s="77"/>
      <c r="DZ453" s="77"/>
      <c r="EA453" s="77"/>
      <c r="EB453" s="77"/>
      <c r="EC453" s="77"/>
      <c r="ED453" s="77"/>
      <c r="EE453" s="77"/>
      <c r="EF453" s="77"/>
      <c r="EG453" s="77"/>
      <c r="EH453" s="77"/>
      <c r="EI453" s="77"/>
      <c r="EJ453" s="77"/>
      <c r="EK453" s="77"/>
      <c r="EL453" s="77"/>
      <c r="EM453" s="77"/>
      <c r="EN453" s="77"/>
      <c r="EO453" s="77"/>
      <c r="EP453" s="77"/>
      <c r="EQ453" s="77"/>
      <c r="ER453" s="77"/>
      <c r="ES453" s="77"/>
      <c r="ET453" s="77"/>
      <c r="EU453" s="77"/>
      <c r="EV453" s="77"/>
      <c r="EW453" s="77"/>
      <c r="EX453" s="77"/>
      <c r="EY453" s="77"/>
      <c r="EZ453" s="77"/>
      <c r="FA453" s="77"/>
      <c r="FB453" s="77"/>
      <c r="FC453" s="77"/>
      <c r="FD453" s="77"/>
      <c r="FE453" s="77"/>
      <c r="FF453" s="77"/>
      <c r="FG453" s="77"/>
      <c r="FH453" s="77"/>
      <c r="FI453" s="77"/>
      <c r="FJ453" s="77"/>
      <c r="FK453" s="77"/>
    </row>
    <row r="454" spans="1:167" s="78" customFormat="1" x14ac:dyDescent="0.2">
      <c r="A454" s="97" t="s">
        <v>2226</v>
      </c>
      <c r="B454" s="97" t="s">
        <v>898</v>
      </c>
      <c r="C454" s="98" t="s">
        <v>1477</v>
      </c>
      <c r="D454" s="99" t="s">
        <v>8</v>
      </c>
      <c r="E454" s="99">
        <v>1000</v>
      </c>
      <c r="F454" s="99">
        <v>0.3</v>
      </c>
      <c r="G454" s="100"/>
      <c r="H454" s="101"/>
      <c r="I454" s="123">
        <v>31.948499999999999</v>
      </c>
      <c r="J454" s="102">
        <f t="shared" si="21"/>
        <v>31948.5</v>
      </c>
      <c r="K454" s="101">
        <f>BDI!$G$17</f>
        <v>0.11260000000000001</v>
      </c>
      <c r="L454" s="101"/>
      <c r="M454" s="101"/>
      <c r="N454" s="104">
        <f t="shared" si="22"/>
        <v>35.549999999999997</v>
      </c>
      <c r="O454" s="103">
        <f t="shared" si="23"/>
        <v>10665</v>
      </c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  <c r="AN454" s="77"/>
      <c r="AO454" s="77"/>
      <c r="AP454" s="77"/>
      <c r="AQ454" s="77"/>
      <c r="AR454" s="77"/>
      <c r="AS454" s="77"/>
      <c r="AT454" s="77"/>
      <c r="AU454" s="77"/>
      <c r="AV454" s="77"/>
      <c r="AW454" s="77"/>
      <c r="AX454" s="77"/>
      <c r="AY454" s="77"/>
      <c r="AZ454" s="77"/>
      <c r="BA454" s="77"/>
      <c r="BB454" s="77"/>
      <c r="BC454" s="77"/>
      <c r="BD454" s="77"/>
      <c r="BE454" s="77"/>
      <c r="BF454" s="77"/>
      <c r="BG454" s="77"/>
      <c r="BH454" s="77"/>
      <c r="BI454" s="77"/>
      <c r="BJ454" s="77"/>
      <c r="BK454" s="77"/>
      <c r="BL454" s="77"/>
      <c r="BM454" s="77"/>
      <c r="BN454" s="77"/>
      <c r="BO454" s="77"/>
      <c r="BP454" s="77"/>
      <c r="BQ454" s="77"/>
      <c r="BR454" s="77"/>
      <c r="BS454" s="77"/>
      <c r="BT454" s="77"/>
      <c r="BU454" s="77"/>
      <c r="BV454" s="77"/>
      <c r="BW454" s="77"/>
      <c r="BX454" s="77"/>
      <c r="BY454" s="77"/>
      <c r="BZ454" s="77"/>
      <c r="CA454" s="77"/>
      <c r="CB454" s="77"/>
      <c r="CC454" s="77"/>
      <c r="CD454" s="77"/>
      <c r="CE454" s="77"/>
      <c r="CF454" s="77"/>
      <c r="CG454" s="77"/>
      <c r="CH454" s="77"/>
      <c r="CI454" s="77"/>
      <c r="CJ454" s="77"/>
      <c r="CK454" s="77"/>
      <c r="CL454" s="77"/>
      <c r="CM454" s="77"/>
      <c r="CN454" s="77"/>
      <c r="CO454" s="77"/>
      <c r="CP454" s="77"/>
      <c r="CQ454" s="77"/>
      <c r="CR454" s="77"/>
      <c r="CS454" s="77"/>
      <c r="CT454" s="77"/>
      <c r="CU454" s="77"/>
      <c r="CV454" s="77"/>
      <c r="CW454" s="77"/>
      <c r="CX454" s="77"/>
      <c r="CY454" s="77"/>
      <c r="CZ454" s="77"/>
      <c r="DA454" s="77"/>
      <c r="DB454" s="77"/>
      <c r="DC454" s="77"/>
      <c r="DD454" s="77"/>
      <c r="DE454" s="77"/>
      <c r="DF454" s="77"/>
      <c r="DG454" s="77"/>
      <c r="DH454" s="77"/>
      <c r="DI454" s="77"/>
      <c r="DJ454" s="77"/>
      <c r="DK454" s="77"/>
      <c r="DL454" s="77"/>
      <c r="DM454" s="77"/>
      <c r="DN454" s="77"/>
      <c r="DO454" s="77"/>
      <c r="DP454" s="77"/>
      <c r="DQ454" s="77"/>
      <c r="DR454" s="77"/>
      <c r="DS454" s="77"/>
      <c r="DT454" s="77"/>
      <c r="DU454" s="77"/>
      <c r="DV454" s="77"/>
      <c r="DW454" s="77"/>
      <c r="DX454" s="77"/>
      <c r="DY454" s="77"/>
      <c r="DZ454" s="77"/>
      <c r="EA454" s="77"/>
      <c r="EB454" s="77"/>
      <c r="EC454" s="77"/>
      <c r="ED454" s="77"/>
      <c r="EE454" s="77"/>
      <c r="EF454" s="77"/>
      <c r="EG454" s="77"/>
      <c r="EH454" s="77"/>
      <c r="EI454" s="77"/>
      <c r="EJ454" s="77"/>
      <c r="EK454" s="77"/>
      <c r="EL454" s="77"/>
      <c r="EM454" s="77"/>
      <c r="EN454" s="77"/>
      <c r="EO454" s="77"/>
      <c r="EP454" s="77"/>
      <c r="EQ454" s="77"/>
      <c r="ER454" s="77"/>
      <c r="ES454" s="77"/>
      <c r="ET454" s="77"/>
      <c r="EU454" s="77"/>
      <c r="EV454" s="77"/>
      <c r="EW454" s="77"/>
      <c r="EX454" s="77"/>
      <c r="EY454" s="77"/>
      <c r="EZ454" s="77"/>
      <c r="FA454" s="77"/>
      <c r="FB454" s="77"/>
      <c r="FC454" s="77"/>
      <c r="FD454" s="77"/>
      <c r="FE454" s="77"/>
      <c r="FF454" s="77"/>
      <c r="FG454" s="77"/>
      <c r="FH454" s="77"/>
      <c r="FI454" s="77"/>
      <c r="FJ454" s="77"/>
      <c r="FK454" s="77"/>
    </row>
    <row r="455" spans="1:167" s="78" customFormat="1" x14ac:dyDescent="0.2">
      <c r="A455" s="97" t="s">
        <v>2227</v>
      </c>
      <c r="B455" s="97" t="s">
        <v>899</v>
      </c>
      <c r="C455" s="98" t="s">
        <v>1478</v>
      </c>
      <c r="D455" s="99" t="s">
        <v>17</v>
      </c>
      <c r="E455" s="99">
        <v>50</v>
      </c>
      <c r="F455" s="99">
        <v>0.3</v>
      </c>
      <c r="G455" s="100"/>
      <c r="H455" s="101"/>
      <c r="I455" s="123">
        <v>1.67</v>
      </c>
      <c r="J455" s="102">
        <f t="shared" si="21"/>
        <v>83.5</v>
      </c>
      <c r="K455" s="101">
        <f>BDI!$G$17</f>
        <v>0.11260000000000001</v>
      </c>
      <c r="L455" s="101"/>
      <c r="M455" s="101"/>
      <c r="N455" s="104">
        <f t="shared" si="22"/>
        <v>1.86</v>
      </c>
      <c r="O455" s="103">
        <f t="shared" si="23"/>
        <v>27.9</v>
      </c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  <c r="AN455" s="77"/>
      <c r="AO455" s="77"/>
      <c r="AP455" s="77"/>
      <c r="AQ455" s="77"/>
      <c r="AR455" s="77"/>
      <c r="AS455" s="77"/>
      <c r="AT455" s="77"/>
      <c r="AU455" s="77"/>
      <c r="AV455" s="77"/>
      <c r="AW455" s="77"/>
      <c r="AX455" s="77"/>
      <c r="AY455" s="77"/>
      <c r="AZ455" s="77"/>
      <c r="BA455" s="77"/>
      <c r="BB455" s="77"/>
      <c r="BC455" s="77"/>
      <c r="BD455" s="77"/>
      <c r="BE455" s="77"/>
      <c r="BF455" s="77"/>
      <c r="BG455" s="77"/>
      <c r="BH455" s="77"/>
      <c r="BI455" s="77"/>
      <c r="BJ455" s="77"/>
      <c r="BK455" s="77"/>
      <c r="BL455" s="77"/>
      <c r="BM455" s="77"/>
      <c r="BN455" s="77"/>
      <c r="BO455" s="77"/>
      <c r="BP455" s="77"/>
      <c r="BQ455" s="77"/>
      <c r="BR455" s="77"/>
      <c r="BS455" s="77"/>
      <c r="BT455" s="77"/>
      <c r="BU455" s="77"/>
      <c r="BV455" s="77"/>
      <c r="BW455" s="77"/>
      <c r="BX455" s="77"/>
      <c r="BY455" s="77"/>
      <c r="BZ455" s="77"/>
      <c r="CA455" s="77"/>
      <c r="CB455" s="77"/>
      <c r="CC455" s="77"/>
      <c r="CD455" s="77"/>
      <c r="CE455" s="77"/>
      <c r="CF455" s="77"/>
      <c r="CG455" s="77"/>
      <c r="CH455" s="77"/>
      <c r="CI455" s="77"/>
      <c r="CJ455" s="77"/>
      <c r="CK455" s="77"/>
      <c r="CL455" s="77"/>
      <c r="CM455" s="77"/>
      <c r="CN455" s="77"/>
      <c r="CO455" s="77"/>
      <c r="CP455" s="77"/>
      <c r="CQ455" s="77"/>
      <c r="CR455" s="77"/>
      <c r="CS455" s="77"/>
      <c r="CT455" s="77"/>
      <c r="CU455" s="77"/>
      <c r="CV455" s="77"/>
      <c r="CW455" s="77"/>
      <c r="CX455" s="77"/>
      <c r="CY455" s="77"/>
      <c r="CZ455" s="77"/>
      <c r="DA455" s="77"/>
      <c r="DB455" s="77"/>
      <c r="DC455" s="77"/>
      <c r="DD455" s="77"/>
      <c r="DE455" s="77"/>
      <c r="DF455" s="77"/>
      <c r="DG455" s="77"/>
      <c r="DH455" s="77"/>
      <c r="DI455" s="77"/>
      <c r="DJ455" s="77"/>
      <c r="DK455" s="77"/>
      <c r="DL455" s="77"/>
      <c r="DM455" s="77"/>
      <c r="DN455" s="77"/>
      <c r="DO455" s="77"/>
      <c r="DP455" s="77"/>
      <c r="DQ455" s="77"/>
      <c r="DR455" s="77"/>
      <c r="DS455" s="77"/>
      <c r="DT455" s="77"/>
      <c r="DU455" s="77"/>
      <c r="DV455" s="77"/>
      <c r="DW455" s="77"/>
      <c r="DX455" s="77"/>
      <c r="DY455" s="77"/>
      <c r="DZ455" s="77"/>
      <c r="EA455" s="77"/>
      <c r="EB455" s="77"/>
      <c r="EC455" s="77"/>
      <c r="ED455" s="77"/>
      <c r="EE455" s="77"/>
      <c r="EF455" s="77"/>
      <c r="EG455" s="77"/>
      <c r="EH455" s="77"/>
      <c r="EI455" s="77"/>
      <c r="EJ455" s="77"/>
      <c r="EK455" s="77"/>
      <c r="EL455" s="77"/>
      <c r="EM455" s="77"/>
      <c r="EN455" s="77"/>
      <c r="EO455" s="77"/>
      <c r="EP455" s="77"/>
      <c r="EQ455" s="77"/>
      <c r="ER455" s="77"/>
      <c r="ES455" s="77"/>
      <c r="ET455" s="77"/>
      <c r="EU455" s="77"/>
      <c r="EV455" s="77"/>
      <c r="EW455" s="77"/>
      <c r="EX455" s="77"/>
      <c r="EY455" s="77"/>
      <c r="EZ455" s="77"/>
      <c r="FA455" s="77"/>
      <c r="FB455" s="77"/>
      <c r="FC455" s="77"/>
      <c r="FD455" s="77"/>
      <c r="FE455" s="77"/>
      <c r="FF455" s="77"/>
      <c r="FG455" s="77"/>
      <c r="FH455" s="77"/>
      <c r="FI455" s="77"/>
      <c r="FJ455" s="77"/>
      <c r="FK455" s="77"/>
    </row>
    <row r="456" spans="1:167" s="78" customFormat="1" x14ac:dyDescent="0.2">
      <c r="A456" s="97" t="s">
        <v>2228</v>
      </c>
      <c r="B456" s="97" t="s">
        <v>900</v>
      </c>
      <c r="C456" s="98" t="s">
        <v>1479</v>
      </c>
      <c r="D456" s="99" t="s">
        <v>17</v>
      </c>
      <c r="E456" s="99">
        <v>50</v>
      </c>
      <c r="F456" s="99">
        <v>0.3</v>
      </c>
      <c r="G456" s="100"/>
      <c r="H456" s="101"/>
      <c r="I456" s="123">
        <v>1</v>
      </c>
      <c r="J456" s="102">
        <f t="shared" si="21"/>
        <v>50</v>
      </c>
      <c r="K456" s="101">
        <f>BDI!$G$17</f>
        <v>0.11260000000000001</v>
      </c>
      <c r="L456" s="101"/>
      <c r="M456" s="101"/>
      <c r="N456" s="104">
        <f t="shared" si="22"/>
        <v>1.1100000000000001</v>
      </c>
      <c r="O456" s="103">
        <f t="shared" si="23"/>
        <v>16.649999999999999</v>
      </c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  <c r="AN456" s="77"/>
      <c r="AO456" s="77"/>
      <c r="AP456" s="77"/>
      <c r="AQ456" s="77"/>
      <c r="AR456" s="77"/>
      <c r="AS456" s="77"/>
      <c r="AT456" s="77"/>
      <c r="AU456" s="77"/>
      <c r="AV456" s="77"/>
      <c r="AW456" s="77"/>
      <c r="AX456" s="77"/>
      <c r="AY456" s="77"/>
      <c r="AZ456" s="77"/>
      <c r="BA456" s="77"/>
      <c r="BB456" s="77"/>
      <c r="BC456" s="77"/>
      <c r="BD456" s="77"/>
      <c r="BE456" s="77"/>
      <c r="BF456" s="77"/>
      <c r="BG456" s="77"/>
      <c r="BH456" s="77"/>
      <c r="BI456" s="77"/>
      <c r="BJ456" s="77"/>
      <c r="BK456" s="77"/>
      <c r="BL456" s="77"/>
      <c r="BM456" s="77"/>
      <c r="BN456" s="77"/>
      <c r="BO456" s="77"/>
      <c r="BP456" s="77"/>
      <c r="BQ456" s="77"/>
      <c r="BR456" s="77"/>
      <c r="BS456" s="77"/>
      <c r="BT456" s="77"/>
      <c r="BU456" s="77"/>
      <c r="BV456" s="77"/>
      <c r="BW456" s="77"/>
      <c r="BX456" s="77"/>
      <c r="BY456" s="77"/>
      <c r="BZ456" s="77"/>
      <c r="CA456" s="77"/>
      <c r="CB456" s="77"/>
      <c r="CC456" s="77"/>
      <c r="CD456" s="77"/>
      <c r="CE456" s="77"/>
      <c r="CF456" s="77"/>
      <c r="CG456" s="77"/>
      <c r="CH456" s="77"/>
      <c r="CI456" s="77"/>
      <c r="CJ456" s="77"/>
      <c r="CK456" s="77"/>
      <c r="CL456" s="77"/>
      <c r="CM456" s="77"/>
      <c r="CN456" s="77"/>
      <c r="CO456" s="77"/>
      <c r="CP456" s="77"/>
      <c r="CQ456" s="77"/>
      <c r="CR456" s="77"/>
      <c r="CS456" s="77"/>
      <c r="CT456" s="77"/>
      <c r="CU456" s="77"/>
      <c r="CV456" s="77"/>
      <c r="CW456" s="77"/>
      <c r="CX456" s="77"/>
      <c r="CY456" s="77"/>
      <c r="CZ456" s="77"/>
      <c r="DA456" s="77"/>
      <c r="DB456" s="77"/>
      <c r="DC456" s="77"/>
      <c r="DD456" s="77"/>
      <c r="DE456" s="77"/>
      <c r="DF456" s="77"/>
      <c r="DG456" s="77"/>
      <c r="DH456" s="77"/>
      <c r="DI456" s="77"/>
      <c r="DJ456" s="77"/>
      <c r="DK456" s="77"/>
      <c r="DL456" s="77"/>
      <c r="DM456" s="77"/>
      <c r="DN456" s="77"/>
      <c r="DO456" s="77"/>
      <c r="DP456" s="77"/>
      <c r="DQ456" s="77"/>
      <c r="DR456" s="77"/>
      <c r="DS456" s="77"/>
      <c r="DT456" s="77"/>
      <c r="DU456" s="77"/>
      <c r="DV456" s="77"/>
      <c r="DW456" s="77"/>
      <c r="DX456" s="77"/>
      <c r="DY456" s="77"/>
      <c r="DZ456" s="77"/>
      <c r="EA456" s="77"/>
      <c r="EB456" s="77"/>
      <c r="EC456" s="77"/>
      <c r="ED456" s="77"/>
      <c r="EE456" s="77"/>
      <c r="EF456" s="77"/>
      <c r="EG456" s="77"/>
      <c r="EH456" s="77"/>
      <c r="EI456" s="77"/>
      <c r="EJ456" s="77"/>
      <c r="EK456" s="77"/>
      <c r="EL456" s="77"/>
      <c r="EM456" s="77"/>
      <c r="EN456" s="77"/>
      <c r="EO456" s="77"/>
      <c r="EP456" s="77"/>
      <c r="EQ456" s="77"/>
      <c r="ER456" s="77"/>
      <c r="ES456" s="77"/>
      <c r="ET456" s="77"/>
      <c r="EU456" s="77"/>
      <c r="EV456" s="77"/>
      <c r="EW456" s="77"/>
      <c r="EX456" s="77"/>
      <c r="EY456" s="77"/>
      <c r="EZ456" s="77"/>
      <c r="FA456" s="77"/>
      <c r="FB456" s="77"/>
      <c r="FC456" s="77"/>
      <c r="FD456" s="77"/>
      <c r="FE456" s="77"/>
      <c r="FF456" s="77"/>
      <c r="FG456" s="77"/>
      <c r="FH456" s="77"/>
      <c r="FI456" s="77"/>
      <c r="FJ456" s="77"/>
      <c r="FK456" s="77"/>
    </row>
    <row r="457" spans="1:167" s="78" customFormat="1" x14ac:dyDescent="0.2">
      <c r="A457" s="97" t="s">
        <v>2229</v>
      </c>
      <c r="B457" s="97" t="s">
        <v>901</v>
      </c>
      <c r="C457" s="98" t="s">
        <v>1480</v>
      </c>
      <c r="D457" s="99" t="s">
        <v>8</v>
      </c>
      <c r="E457" s="99">
        <v>1000</v>
      </c>
      <c r="F457" s="99">
        <v>0.3</v>
      </c>
      <c r="G457" s="100"/>
      <c r="H457" s="101"/>
      <c r="I457" s="123">
        <v>43.329499999999996</v>
      </c>
      <c r="J457" s="102">
        <f t="shared" si="21"/>
        <v>43329.5</v>
      </c>
      <c r="K457" s="101">
        <f>BDI!$G$17</f>
        <v>0.11260000000000001</v>
      </c>
      <c r="L457" s="101"/>
      <c r="M457" s="101"/>
      <c r="N457" s="104">
        <f t="shared" si="22"/>
        <v>48.21</v>
      </c>
      <c r="O457" s="103">
        <f t="shared" si="23"/>
        <v>14463</v>
      </c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  <c r="AN457" s="77"/>
      <c r="AO457" s="77"/>
      <c r="AP457" s="77"/>
      <c r="AQ457" s="77"/>
      <c r="AR457" s="77"/>
      <c r="AS457" s="77"/>
      <c r="AT457" s="77"/>
      <c r="AU457" s="77"/>
      <c r="AV457" s="77"/>
      <c r="AW457" s="77"/>
      <c r="AX457" s="77"/>
      <c r="AY457" s="77"/>
      <c r="AZ457" s="77"/>
      <c r="BA457" s="77"/>
      <c r="BB457" s="77"/>
      <c r="BC457" s="77"/>
      <c r="BD457" s="77"/>
      <c r="BE457" s="77"/>
      <c r="BF457" s="77"/>
      <c r="BG457" s="77"/>
      <c r="BH457" s="77"/>
      <c r="BI457" s="77"/>
      <c r="BJ457" s="77"/>
      <c r="BK457" s="77"/>
      <c r="BL457" s="77"/>
      <c r="BM457" s="77"/>
      <c r="BN457" s="77"/>
      <c r="BO457" s="77"/>
      <c r="BP457" s="77"/>
      <c r="BQ457" s="77"/>
      <c r="BR457" s="77"/>
      <c r="BS457" s="77"/>
      <c r="BT457" s="77"/>
      <c r="BU457" s="77"/>
      <c r="BV457" s="77"/>
      <c r="BW457" s="77"/>
      <c r="BX457" s="77"/>
      <c r="BY457" s="77"/>
      <c r="BZ457" s="77"/>
      <c r="CA457" s="77"/>
      <c r="CB457" s="77"/>
      <c r="CC457" s="77"/>
      <c r="CD457" s="77"/>
      <c r="CE457" s="77"/>
      <c r="CF457" s="77"/>
      <c r="CG457" s="77"/>
      <c r="CH457" s="77"/>
      <c r="CI457" s="77"/>
      <c r="CJ457" s="77"/>
      <c r="CK457" s="77"/>
      <c r="CL457" s="77"/>
      <c r="CM457" s="77"/>
      <c r="CN457" s="77"/>
      <c r="CO457" s="77"/>
      <c r="CP457" s="77"/>
      <c r="CQ457" s="77"/>
      <c r="CR457" s="77"/>
      <c r="CS457" s="77"/>
      <c r="CT457" s="77"/>
      <c r="CU457" s="77"/>
      <c r="CV457" s="77"/>
      <c r="CW457" s="77"/>
      <c r="CX457" s="77"/>
      <c r="CY457" s="77"/>
      <c r="CZ457" s="77"/>
      <c r="DA457" s="77"/>
      <c r="DB457" s="77"/>
      <c r="DC457" s="77"/>
      <c r="DD457" s="77"/>
      <c r="DE457" s="77"/>
      <c r="DF457" s="77"/>
      <c r="DG457" s="77"/>
      <c r="DH457" s="77"/>
      <c r="DI457" s="77"/>
      <c r="DJ457" s="77"/>
      <c r="DK457" s="77"/>
      <c r="DL457" s="77"/>
      <c r="DM457" s="77"/>
      <c r="DN457" s="77"/>
      <c r="DO457" s="77"/>
      <c r="DP457" s="77"/>
      <c r="DQ457" s="77"/>
      <c r="DR457" s="77"/>
      <c r="DS457" s="77"/>
      <c r="DT457" s="77"/>
      <c r="DU457" s="77"/>
      <c r="DV457" s="77"/>
      <c r="DW457" s="77"/>
      <c r="DX457" s="77"/>
      <c r="DY457" s="77"/>
      <c r="DZ457" s="77"/>
      <c r="EA457" s="77"/>
      <c r="EB457" s="77"/>
      <c r="EC457" s="77"/>
      <c r="ED457" s="77"/>
      <c r="EE457" s="77"/>
      <c r="EF457" s="77"/>
      <c r="EG457" s="77"/>
      <c r="EH457" s="77"/>
      <c r="EI457" s="77"/>
      <c r="EJ457" s="77"/>
      <c r="EK457" s="77"/>
      <c r="EL457" s="77"/>
      <c r="EM457" s="77"/>
      <c r="EN457" s="77"/>
      <c r="EO457" s="77"/>
      <c r="EP457" s="77"/>
      <c r="EQ457" s="77"/>
      <c r="ER457" s="77"/>
      <c r="ES457" s="77"/>
      <c r="ET457" s="77"/>
      <c r="EU457" s="77"/>
      <c r="EV457" s="77"/>
      <c r="EW457" s="77"/>
      <c r="EX457" s="77"/>
      <c r="EY457" s="77"/>
      <c r="EZ457" s="77"/>
      <c r="FA457" s="77"/>
      <c r="FB457" s="77"/>
      <c r="FC457" s="77"/>
      <c r="FD457" s="77"/>
      <c r="FE457" s="77"/>
      <c r="FF457" s="77"/>
      <c r="FG457" s="77"/>
      <c r="FH457" s="77"/>
      <c r="FI457" s="77"/>
      <c r="FJ457" s="77"/>
      <c r="FK457" s="77"/>
    </row>
    <row r="458" spans="1:167" s="78" customFormat="1" x14ac:dyDescent="0.2">
      <c r="A458" s="97" t="s">
        <v>2230</v>
      </c>
      <c r="B458" s="97" t="s">
        <v>902</v>
      </c>
      <c r="C458" s="98" t="s">
        <v>1481</v>
      </c>
      <c r="D458" s="99" t="s">
        <v>17</v>
      </c>
      <c r="E458" s="99">
        <v>18</v>
      </c>
      <c r="F458" s="99">
        <v>0.3</v>
      </c>
      <c r="G458" s="100"/>
      <c r="H458" s="101"/>
      <c r="I458" s="123">
        <v>5.519499999999999</v>
      </c>
      <c r="J458" s="102">
        <f t="shared" si="21"/>
        <v>99.35</v>
      </c>
      <c r="K458" s="101">
        <f>BDI!$G$17</f>
        <v>0.11260000000000001</v>
      </c>
      <c r="L458" s="101"/>
      <c r="M458" s="101"/>
      <c r="N458" s="104">
        <f t="shared" si="22"/>
        <v>6.14</v>
      </c>
      <c r="O458" s="103">
        <f t="shared" si="23"/>
        <v>33.159999999999997</v>
      </c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  <c r="AN458" s="77"/>
      <c r="AO458" s="77"/>
      <c r="AP458" s="77"/>
      <c r="AQ458" s="77"/>
      <c r="AR458" s="77"/>
      <c r="AS458" s="77"/>
      <c r="AT458" s="77"/>
      <c r="AU458" s="77"/>
      <c r="AV458" s="77"/>
      <c r="AW458" s="77"/>
      <c r="AX458" s="77"/>
      <c r="AY458" s="77"/>
      <c r="AZ458" s="77"/>
      <c r="BA458" s="77"/>
      <c r="BB458" s="77"/>
      <c r="BC458" s="77"/>
      <c r="BD458" s="77"/>
      <c r="BE458" s="77"/>
      <c r="BF458" s="77"/>
      <c r="BG458" s="77"/>
      <c r="BH458" s="77"/>
      <c r="BI458" s="77"/>
      <c r="BJ458" s="77"/>
      <c r="BK458" s="77"/>
      <c r="BL458" s="77"/>
      <c r="BM458" s="77"/>
      <c r="BN458" s="77"/>
      <c r="BO458" s="77"/>
      <c r="BP458" s="77"/>
      <c r="BQ458" s="77"/>
      <c r="BR458" s="77"/>
      <c r="BS458" s="77"/>
      <c r="BT458" s="77"/>
      <c r="BU458" s="77"/>
      <c r="BV458" s="77"/>
      <c r="BW458" s="77"/>
      <c r="BX458" s="77"/>
      <c r="BY458" s="77"/>
      <c r="BZ458" s="77"/>
      <c r="CA458" s="77"/>
      <c r="CB458" s="77"/>
      <c r="CC458" s="77"/>
      <c r="CD458" s="77"/>
      <c r="CE458" s="77"/>
      <c r="CF458" s="77"/>
      <c r="CG458" s="77"/>
      <c r="CH458" s="77"/>
      <c r="CI458" s="77"/>
      <c r="CJ458" s="77"/>
      <c r="CK458" s="77"/>
      <c r="CL458" s="77"/>
      <c r="CM458" s="77"/>
      <c r="CN458" s="77"/>
      <c r="CO458" s="77"/>
      <c r="CP458" s="77"/>
      <c r="CQ458" s="77"/>
      <c r="CR458" s="77"/>
      <c r="CS458" s="77"/>
      <c r="CT458" s="77"/>
      <c r="CU458" s="77"/>
      <c r="CV458" s="77"/>
      <c r="CW458" s="77"/>
      <c r="CX458" s="77"/>
      <c r="CY458" s="77"/>
      <c r="CZ458" s="77"/>
      <c r="DA458" s="77"/>
      <c r="DB458" s="77"/>
      <c r="DC458" s="77"/>
      <c r="DD458" s="77"/>
      <c r="DE458" s="77"/>
      <c r="DF458" s="77"/>
      <c r="DG458" s="77"/>
      <c r="DH458" s="77"/>
      <c r="DI458" s="77"/>
      <c r="DJ458" s="77"/>
      <c r="DK458" s="77"/>
      <c r="DL458" s="77"/>
      <c r="DM458" s="77"/>
      <c r="DN458" s="77"/>
      <c r="DO458" s="77"/>
      <c r="DP458" s="77"/>
      <c r="DQ458" s="77"/>
      <c r="DR458" s="77"/>
      <c r="DS458" s="77"/>
      <c r="DT458" s="77"/>
      <c r="DU458" s="77"/>
      <c r="DV458" s="77"/>
      <c r="DW458" s="77"/>
      <c r="DX458" s="77"/>
      <c r="DY458" s="77"/>
      <c r="DZ458" s="77"/>
      <c r="EA458" s="77"/>
      <c r="EB458" s="77"/>
      <c r="EC458" s="77"/>
      <c r="ED458" s="77"/>
      <c r="EE458" s="77"/>
      <c r="EF458" s="77"/>
      <c r="EG458" s="77"/>
      <c r="EH458" s="77"/>
      <c r="EI458" s="77"/>
      <c r="EJ458" s="77"/>
      <c r="EK458" s="77"/>
      <c r="EL458" s="77"/>
      <c r="EM458" s="77"/>
      <c r="EN458" s="77"/>
      <c r="EO458" s="77"/>
      <c r="EP458" s="77"/>
      <c r="EQ458" s="77"/>
      <c r="ER458" s="77"/>
      <c r="ES458" s="77"/>
      <c r="ET458" s="77"/>
      <c r="EU458" s="77"/>
      <c r="EV458" s="77"/>
      <c r="EW458" s="77"/>
      <c r="EX458" s="77"/>
      <c r="EY458" s="77"/>
      <c r="EZ458" s="77"/>
      <c r="FA458" s="77"/>
      <c r="FB458" s="77"/>
      <c r="FC458" s="77"/>
      <c r="FD458" s="77"/>
      <c r="FE458" s="77"/>
      <c r="FF458" s="77"/>
      <c r="FG458" s="77"/>
      <c r="FH458" s="77"/>
      <c r="FI458" s="77"/>
      <c r="FJ458" s="77"/>
      <c r="FK458" s="77"/>
    </row>
    <row r="459" spans="1:167" s="78" customFormat="1" x14ac:dyDescent="0.2">
      <c r="A459" s="97" t="s">
        <v>2231</v>
      </c>
      <c r="B459" s="97" t="s">
        <v>903</v>
      </c>
      <c r="C459" s="98" t="s">
        <v>1482</v>
      </c>
      <c r="D459" s="99" t="s">
        <v>17</v>
      </c>
      <c r="E459" s="99">
        <v>18</v>
      </c>
      <c r="F459" s="99">
        <v>0.3</v>
      </c>
      <c r="G459" s="100"/>
      <c r="H459" s="101"/>
      <c r="I459" s="123">
        <v>3.0684999999999998</v>
      </c>
      <c r="J459" s="102">
        <f t="shared" si="21"/>
        <v>55.23</v>
      </c>
      <c r="K459" s="101">
        <f>BDI!$G$17</f>
        <v>0.11260000000000001</v>
      </c>
      <c r="L459" s="101"/>
      <c r="M459" s="101"/>
      <c r="N459" s="104">
        <f t="shared" si="22"/>
        <v>3.41</v>
      </c>
      <c r="O459" s="103">
        <f t="shared" si="23"/>
        <v>18.41</v>
      </c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  <c r="AN459" s="77"/>
      <c r="AO459" s="77"/>
      <c r="AP459" s="77"/>
      <c r="AQ459" s="77"/>
      <c r="AR459" s="77"/>
      <c r="AS459" s="77"/>
      <c r="AT459" s="77"/>
      <c r="AU459" s="77"/>
      <c r="AV459" s="77"/>
      <c r="AW459" s="77"/>
      <c r="AX459" s="77"/>
      <c r="AY459" s="77"/>
      <c r="AZ459" s="77"/>
      <c r="BA459" s="77"/>
      <c r="BB459" s="77"/>
      <c r="BC459" s="77"/>
      <c r="BD459" s="77"/>
      <c r="BE459" s="77"/>
      <c r="BF459" s="77"/>
      <c r="BG459" s="77"/>
      <c r="BH459" s="77"/>
      <c r="BI459" s="77"/>
      <c r="BJ459" s="77"/>
      <c r="BK459" s="77"/>
      <c r="BL459" s="77"/>
      <c r="BM459" s="77"/>
      <c r="BN459" s="77"/>
      <c r="BO459" s="77"/>
      <c r="BP459" s="77"/>
      <c r="BQ459" s="77"/>
      <c r="BR459" s="77"/>
      <c r="BS459" s="77"/>
      <c r="BT459" s="77"/>
      <c r="BU459" s="77"/>
      <c r="BV459" s="77"/>
      <c r="BW459" s="77"/>
      <c r="BX459" s="77"/>
      <c r="BY459" s="77"/>
      <c r="BZ459" s="77"/>
      <c r="CA459" s="77"/>
      <c r="CB459" s="77"/>
      <c r="CC459" s="77"/>
      <c r="CD459" s="77"/>
      <c r="CE459" s="77"/>
      <c r="CF459" s="77"/>
      <c r="CG459" s="77"/>
      <c r="CH459" s="77"/>
      <c r="CI459" s="77"/>
      <c r="CJ459" s="77"/>
      <c r="CK459" s="77"/>
      <c r="CL459" s="77"/>
      <c r="CM459" s="77"/>
      <c r="CN459" s="77"/>
      <c r="CO459" s="77"/>
      <c r="CP459" s="77"/>
      <c r="CQ459" s="77"/>
      <c r="CR459" s="77"/>
      <c r="CS459" s="77"/>
      <c r="CT459" s="77"/>
      <c r="CU459" s="77"/>
      <c r="CV459" s="77"/>
      <c r="CW459" s="77"/>
      <c r="CX459" s="77"/>
      <c r="CY459" s="77"/>
      <c r="CZ459" s="77"/>
      <c r="DA459" s="77"/>
      <c r="DB459" s="77"/>
      <c r="DC459" s="77"/>
      <c r="DD459" s="77"/>
      <c r="DE459" s="77"/>
      <c r="DF459" s="77"/>
      <c r="DG459" s="77"/>
      <c r="DH459" s="77"/>
      <c r="DI459" s="77"/>
      <c r="DJ459" s="77"/>
      <c r="DK459" s="77"/>
      <c r="DL459" s="77"/>
      <c r="DM459" s="77"/>
      <c r="DN459" s="77"/>
      <c r="DO459" s="77"/>
      <c r="DP459" s="77"/>
      <c r="DQ459" s="77"/>
      <c r="DR459" s="77"/>
      <c r="DS459" s="77"/>
      <c r="DT459" s="77"/>
      <c r="DU459" s="77"/>
      <c r="DV459" s="77"/>
      <c r="DW459" s="77"/>
      <c r="DX459" s="77"/>
      <c r="DY459" s="77"/>
      <c r="DZ459" s="77"/>
      <c r="EA459" s="77"/>
      <c r="EB459" s="77"/>
      <c r="EC459" s="77"/>
      <c r="ED459" s="77"/>
      <c r="EE459" s="77"/>
      <c r="EF459" s="77"/>
      <c r="EG459" s="77"/>
      <c r="EH459" s="77"/>
      <c r="EI459" s="77"/>
      <c r="EJ459" s="77"/>
      <c r="EK459" s="77"/>
      <c r="EL459" s="77"/>
      <c r="EM459" s="77"/>
      <c r="EN459" s="77"/>
      <c r="EO459" s="77"/>
      <c r="EP459" s="77"/>
      <c r="EQ459" s="77"/>
      <c r="ER459" s="77"/>
      <c r="ES459" s="77"/>
      <c r="ET459" s="77"/>
      <c r="EU459" s="77"/>
      <c r="EV459" s="77"/>
      <c r="EW459" s="77"/>
      <c r="EX459" s="77"/>
      <c r="EY459" s="77"/>
      <c r="EZ459" s="77"/>
      <c r="FA459" s="77"/>
      <c r="FB459" s="77"/>
      <c r="FC459" s="77"/>
      <c r="FD459" s="77"/>
      <c r="FE459" s="77"/>
      <c r="FF459" s="77"/>
      <c r="FG459" s="77"/>
      <c r="FH459" s="77"/>
      <c r="FI459" s="77"/>
      <c r="FJ459" s="77"/>
      <c r="FK459" s="77"/>
    </row>
    <row r="460" spans="1:167" s="78" customFormat="1" x14ac:dyDescent="0.2">
      <c r="A460" s="97" t="s">
        <v>2232</v>
      </c>
      <c r="B460" s="97" t="s">
        <v>904</v>
      </c>
      <c r="C460" s="98" t="s">
        <v>1483</v>
      </c>
      <c r="D460" s="99" t="s">
        <v>8</v>
      </c>
      <c r="E460" s="99">
        <v>1000</v>
      </c>
      <c r="F460" s="99">
        <v>0.3</v>
      </c>
      <c r="G460" s="100"/>
      <c r="H460" s="101"/>
      <c r="I460" s="123">
        <v>53.893499999999996</v>
      </c>
      <c r="J460" s="102">
        <f t="shared" si="21"/>
        <v>53893.5</v>
      </c>
      <c r="K460" s="101">
        <f>BDI!$G$17</f>
        <v>0.11260000000000001</v>
      </c>
      <c r="L460" s="101"/>
      <c r="M460" s="101"/>
      <c r="N460" s="104">
        <f t="shared" si="22"/>
        <v>59.96</v>
      </c>
      <c r="O460" s="103">
        <f t="shared" si="23"/>
        <v>17988</v>
      </c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  <c r="AN460" s="77"/>
      <c r="AO460" s="77"/>
      <c r="AP460" s="77"/>
      <c r="AQ460" s="77"/>
      <c r="AR460" s="77"/>
      <c r="AS460" s="77"/>
      <c r="AT460" s="77"/>
      <c r="AU460" s="77"/>
      <c r="AV460" s="77"/>
      <c r="AW460" s="77"/>
      <c r="AX460" s="77"/>
      <c r="AY460" s="77"/>
      <c r="AZ460" s="77"/>
      <c r="BA460" s="77"/>
      <c r="BB460" s="77"/>
      <c r="BC460" s="77"/>
      <c r="BD460" s="77"/>
      <c r="BE460" s="77"/>
      <c r="BF460" s="77"/>
      <c r="BG460" s="77"/>
      <c r="BH460" s="77"/>
      <c r="BI460" s="77"/>
      <c r="BJ460" s="77"/>
      <c r="BK460" s="77"/>
      <c r="BL460" s="77"/>
      <c r="BM460" s="77"/>
      <c r="BN460" s="77"/>
      <c r="BO460" s="77"/>
      <c r="BP460" s="77"/>
      <c r="BQ460" s="77"/>
      <c r="BR460" s="77"/>
      <c r="BS460" s="77"/>
      <c r="BT460" s="77"/>
      <c r="BU460" s="77"/>
      <c r="BV460" s="77"/>
      <c r="BW460" s="77"/>
      <c r="BX460" s="77"/>
      <c r="BY460" s="77"/>
      <c r="BZ460" s="77"/>
      <c r="CA460" s="77"/>
      <c r="CB460" s="77"/>
      <c r="CC460" s="77"/>
      <c r="CD460" s="77"/>
      <c r="CE460" s="77"/>
      <c r="CF460" s="77"/>
      <c r="CG460" s="77"/>
      <c r="CH460" s="77"/>
      <c r="CI460" s="77"/>
      <c r="CJ460" s="77"/>
      <c r="CK460" s="77"/>
      <c r="CL460" s="77"/>
      <c r="CM460" s="77"/>
      <c r="CN460" s="77"/>
      <c r="CO460" s="77"/>
      <c r="CP460" s="77"/>
      <c r="CQ460" s="77"/>
      <c r="CR460" s="77"/>
      <c r="CS460" s="77"/>
      <c r="CT460" s="77"/>
      <c r="CU460" s="77"/>
      <c r="CV460" s="77"/>
      <c r="CW460" s="77"/>
      <c r="CX460" s="77"/>
      <c r="CY460" s="77"/>
      <c r="CZ460" s="77"/>
      <c r="DA460" s="77"/>
      <c r="DB460" s="77"/>
      <c r="DC460" s="77"/>
      <c r="DD460" s="77"/>
      <c r="DE460" s="77"/>
      <c r="DF460" s="77"/>
      <c r="DG460" s="77"/>
      <c r="DH460" s="77"/>
      <c r="DI460" s="77"/>
      <c r="DJ460" s="77"/>
      <c r="DK460" s="77"/>
      <c r="DL460" s="77"/>
      <c r="DM460" s="77"/>
      <c r="DN460" s="77"/>
      <c r="DO460" s="77"/>
      <c r="DP460" s="77"/>
      <c r="DQ460" s="77"/>
      <c r="DR460" s="77"/>
      <c r="DS460" s="77"/>
      <c r="DT460" s="77"/>
      <c r="DU460" s="77"/>
      <c r="DV460" s="77"/>
      <c r="DW460" s="77"/>
      <c r="DX460" s="77"/>
      <c r="DY460" s="77"/>
      <c r="DZ460" s="77"/>
      <c r="EA460" s="77"/>
      <c r="EB460" s="77"/>
      <c r="EC460" s="77"/>
      <c r="ED460" s="77"/>
      <c r="EE460" s="77"/>
      <c r="EF460" s="77"/>
      <c r="EG460" s="77"/>
      <c r="EH460" s="77"/>
      <c r="EI460" s="77"/>
      <c r="EJ460" s="77"/>
      <c r="EK460" s="77"/>
      <c r="EL460" s="77"/>
      <c r="EM460" s="77"/>
      <c r="EN460" s="77"/>
      <c r="EO460" s="77"/>
      <c r="EP460" s="77"/>
      <c r="EQ460" s="77"/>
      <c r="ER460" s="77"/>
      <c r="ES460" s="77"/>
      <c r="ET460" s="77"/>
      <c r="EU460" s="77"/>
      <c r="EV460" s="77"/>
      <c r="EW460" s="77"/>
      <c r="EX460" s="77"/>
      <c r="EY460" s="77"/>
      <c r="EZ460" s="77"/>
      <c r="FA460" s="77"/>
      <c r="FB460" s="77"/>
      <c r="FC460" s="77"/>
      <c r="FD460" s="77"/>
      <c r="FE460" s="77"/>
      <c r="FF460" s="77"/>
      <c r="FG460" s="77"/>
      <c r="FH460" s="77"/>
      <c r="FI460" s="77"/>
      <c r="FJ460" s="77"/>
      <c r="FK460" s="77"/>
    </row>
    <row r="461" spans="1:167" s="78" customFormat="1" x14ac:dyDescent="0.2">
      <c r="A461" s="97" t="s">
        <v>2233</v>
      </c>
      <c r="B461" s="97" t="s">
        <v>905</v>
      </c>
      <c r="C461" s="98" t="s">
        <v>1484</v>
      </c>
      <c r="D461" s="99" t="s">
        <v>17</v>
      </c>
      <c r="E461" s="99">
        <v>50</v>
      </c>
      <c r="F461" s="99">
        <v>0.3</v>
      </c>
      <c r="G461" s="100"/>
      <c r="H461" s="101"/>
      <c r="I461" s="123">
        <v>3.49</v>
      </c>
      <c r="J461" s="102">
        <f t="shared" si="21"/>
        <v>174.5</v>
      </c>
      <c r="K461" s="101">
        <f>BDI!$G$17</f>
        <v>0.11260000000000001</v>
      </c>
      <c r="L461" s="101"/>
      <c r="M461" s="101"/>
      <c r="N461" s="104">
        <f t="shared" si="22"/>
        <v>3.88</v>
      </c>
      <c r="O461" s="103">
        <f t="shared" si="23"/>
        <v>58.2</v>
      </c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  <c r="AN461" s="77"/>
      <c r="AO461" s="77"/>
      <c r="AP461" s="77"/>
      <c r="AQ461" s="77"/>
      <c r="AR461" s="77"/>
      <c r="AS461" s="77"/>
      <c r="AT461" s="77"/>
      <c r="AU461" s="77"/>
      <c r="AV461" s="77"/>
      <c r="AW461" s="77"/>
      <c r="AX461" s="77"/>
      <c r="AY461" s="77"/>
      <c r="AZ461" s="77"/>
      <c r="BA461" s="77"/>
      <c r="BB461" s="77"/>
      <c r="BC461" s="77"/>
      <c r="BD461" s="77"/>
      <c r="BE461" s="77"/>
      <c r="BF461" s="77"/>
      <c r="BG461" s="77"/>
      <c r="BH461" s="77"/>
      <c r="BI461" s="77"/>
      <c r="BJ461" s="77"/>
      <c r="BK461" s="77"/>
      <c r="BL461" s="77"/>
      <c r="BM461" s="77"/>
      <c r="BN461" s="77"/>
      <c r="BO461" s="77"/>
      <c r="BP461" s="77"/>
      <c r="BQ461" s="77"/>
      <c r="BR461" s="77"/>
      <c r="BS461" s="77"/>
      <c r="BT461" s="77"/>
      <c r="BU461" s="77"/>
      <c r="BV461" s="77"/>
      <c r="BW461" s="77"/>
      <c r="BX461" s="77"/>
      <c r="BY461" s="77"/>
      <c r="BZ461" s="77"/>
      <c r="CA461" s="77"/>
      <c r="CB461" s="77"/>
      <c r="CC461" s="77"/>
      <c r="CD461" s="77"/>
      <c r="CE461" s="77"/>
      <c r="CF461" s="77"/>
      <c r="CG461" s="77"/>
      <c r="CH461" s="77"/>
      <c r="CI461" s="77"/>
      <c r="CJ461" s="77"/>
      <c r="CK461" s="77"/>
      <c r="CL461" s="77"/>
      <c r="CM461" s="77"/>
      <c r="CN461" s="77"/>
      <c r="CO461" s="77"/>
      <c r="CP461" s="77"/>
      <c r="CQ461" s="77"/>
      <c r="CR461" s="77"/>
      <c r="CS461" s="77"/>
      <c r="CT461" s="77"/>
      <c r="CU461" s="77"/>
      <c r="CV461" s="77"/>
      <c r="CW461" s="77"/>
      <c r="CX461" s="77"/>
      <c r="CY461" s="77"/>
      <c r="CZ461" s="77"/>
      <c r="DA461" s="77"/>
      <c r="DB461" s="77"/>
      <c r="DC461" s="77"/>
      <c r="DD461" s="77"/>
      <c r="DE461" s="77"/>
      <c r="DF461" s="77"/>
      <c r="DG461" s="77"/>
      <c r="DH461" s="77"/>
      <c r="DI461" s="77"/>
      <c r="DJ461" s="77"/>
      <c r="DK461" s="77"/>
      <c r="DL461" s="77"/>
      <c r="DM461" s="77"/>
      <c r="DN461" s="77"/>
      <c r="DO461" s="77"/>
      <c r="DP461" s="77"/>
      <c r="DQ461" s="77"/>
      <c r="DR461" s="77"/>
      <c r="DS461" s="77"/>
      <c r="DT461" s="77"/>
      <c r="DU461" s="77"/>
      <c r="DV461" s="77"/>
      <c r="DW461" s="77"/>
      <c r="DX461" s="77"/>
      <c r="DY461" s="77"/>
      <c r="DZ461" s="77"/>
      <c r="EA461" s="77"/>
      <c r="EB461" s="77"/>
      <c r="EC461" s="77"/>
      <c r="ED461" s="77"/>
      <c r="EE461" s="77"/>
      <c r="EF461" s="77"/>
      <c r="EG461" s="77"/>
      <c r="EH461" s="77"/>
      <c r="EI461" s="77"/>
      <c r="EJ461" s="77"/>
      <c r="EK461" s="77"/>
      <c r="EL461" s="77"/>
      <c r="EM461" s="77"/>
      <c r="EN461" s="77"/>
      <c r="EO461" s="77"/>
      <c r="EP461" s="77"/>
      <c r="EQ461" s="77"/>
      <c r="ER461" s="77"/>
      <c r="ES461" s="77"/>
      <c r="ET461" s="77"/>
      <c r="EU461" s="77"/>
      <c r="EV461" s="77"/>
      <c r="EW461" s="77"/>
      <c r="EX461" s="77"/>
      <c r="EY461" s="77"/>
      <c r="EZ461" s="77"/>
      <c r="FA461" s="77"/>
      <c r="FB461" s="77"/>
      <c r="FC461" s="77"/>
      <c r="FD461" s="77"/>
      <c r="FE461" s="77"/>
      <c r="FF461" s="77"/>
      <c r="FG461" s="77"/>
      <c r="FH461" s="77"/>
      <c r="FI461" s="77"/>
      <c r="FJ461" s="77"/>
      <c r="FK461" s="77"/>
    </row>
    <row r="462" spans="1:167" s="78" customFormat="1" x14ac:dyDescent="0.2">
      <c r="A462" s="97" t="s">
        <v>2234</v>
      </c>
      <c r="B462" s="97" t="s">
        <v>906</v>
      </c>
      <c r="C462" s="98" t="s">
        <v>1485</v>
      </c>
      <c r="D462" s="99" t="s">
        <v>17</v>
      </c>
      <c r="E462" s="99">
        <v>50</v>
      </c>
      <c r="F462" s="99">
        <v>0.3</v>
      </c>
      <c r="G462" s="100"/>
      <c r="H462" s="101"/>
      <c r="I462" s="123">
        <v>1.92</v>
      </c>
      <c r="J462" s="102">
        <f t="shared" si="21"/>
        <v>96</v>
      </c>
      <c r="K462" s="101">
        <f>BDI!$G$17</f>
        <v>0.11260000000000001</v>
      </c>
      <c r="L462" s="101"/>
      <c r="M462" s="101"/>
      <c r="N462" s="104">
        <f t="shared" si="22"/>
        <v>2.14</v>
      </c>
      <c r="O462" s="103">
        <f t="shared" si="23"/>
        <v>32.1</v>
      </c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  <c r="AN462" s="77"/>
      <c r="AO462" s="77"/>
      <c r="AP462" s="77"/>
      <c r="AQ462" s="77"/>
      <c r="AR462" s="77"/>
      <c r="AS462" s="77"/>
      <c r="AT462" s="77"/>
      <c r="AU462" s="77"/>
      <c r="AV462" s="77"/>
      <c r="AW462" s="77"/>
      <c r="AX462" s="77"/>
      <c r="AY462" s="77"/>
      <c r="AZ462" s="77"/>
      <c r="BA462" s="77"/>
      <c r="BB462" s="77"/>
      <c r="BC462" s="77"/>
      <c r="BD462" s="77"/>
      <c r="BE462" s="77"/>
      <c r="BF462" s="77"/>
      <c r="BG462" s="77"/>
      <c r="BH462" s="77"/>
      <c r="BI462" s="77"/>
      <c r="BJ462" s="77"/>
      <c r="BK462" s="77"/>
      <c r="BL462" s="77"/>
      <c r="BM462" s="77"/>
      <c r="BN462" s="77"/>
      <c r="BO462" s="77"/>
      <c r="BP462" s="77"/>
      <c r="BQ462" s="77"/>
      <c r="BR462" s="77"/>
      <c r="BS462" s="77"/>
      <c r="BT462" s="77"/>
      <c r="BU462" s="77"/>
      <c r="BV462" s="77"/>
      <c r="BW462" s="77"/>
      <c r="BX462" s="77"/>
      <c r="BY462" s="77"/>
      <c r="BZ462" s="77"/>
      <c r="CA462" s="77"/>
      <c r="CB462" s="77"/>
      <c r="CC462" s="77"/>
      <c r="CD462" s="77"/>
      <c r="CE462" s="77"/>
      <c r="CF462" s="77"/>
      <c r="CG462" s="77"/>
      <c r="CH462" s="77"/>
      <c r="CI462" s="77"/>
      <c r="CJ462" s="77"/>
      <c r="CK462" s="77"/>
      <c r="CL462" s="77"/>
      <c r="CM462" s="77"/>
      <c r="CN462" s="77"/>
      <c r="CO462" s="77"/>
      <c r="CP462" s="77"/>
      <c r="CQ462" s="77"/>
      <c r="CR462" s="77"/>
      <c r="CS462" s="77"/>
      <c r="CT462" s="77"/>
      <c r="CU462" s="77"/>
      <c r="CV462" s="77"/>
      <c r="CW462" s="77"/>
      <c r="CX462" s="77"/>
      <c r="CY462" s="77"/>
      <c r="CZ462" s="77"/>
      <c r="DA462" s="77"/>
      <c r="DB462" s="77"/>
      <c r="DC462" s="77"/>
      <c r="DD462" s="77"/>
      <c r="DE462" s="77"/>
      <c r="DF462" s="77"/>
      <c r="DG462" s="77"/>
      <c r="DH462" s="77"/>
      <c r="DI462" s="77"/>
      <c r="DJ462" s="77"/>
      <c r="DK462" s="77"/>
      <c r="DL462" s="77"/>
      <c r="DM462" s="77"/>
      <c r="DN462" s="77"/>
      <c r="DO462" s="77"/>
      <c r="DP462" s="77"/>
      <c r="DQ462" s="77"/>
      <c r="DR462" s="77"/>
      <c r="DS462" s="77"/>
      <c r="DT462" s="77"/>
      <c r="DU462" s="77"/>
      <c r="DV462" s="77"/>
      <c r="DW462" s="77"/>
      <c r="DX462" s="77"/>
      <c r="DY462" s="77"/>
      <c r="DZ462" s="77"/>
      <c r="EA462" s="77"/>
      <c r="EB462" s="77"/>
      <c r="EC462" s="77"/>
      <c r="ED462" s="77"/>
      <c r="EE462" s="77"/>
      <c r="EF462" s="77"/>
      <c r="EG462" s="77"/>
      <c r="EH462" s="77"/>
      <c r="EI462" s="77"/>
      <c r="EJ462" s="77"/>
      <c r="EK462" s="77"/>
      <c r="EL462" s="77"/>
      <c r="EM462" s="77"/>
      <c r="EN462" s="77"/>
      <c r="EO462" s="77"/>
      <c r="EP462" s="77"/>
      <c r="EQ462" s="77"/>
      <c r="ER462" s="77"/>
      <c r="ES462" s="77"/>
      <c r="ET462" s="77"/>
      <c r="EU462" s="77"/>
      <c r="EV462" s="77"/>
      <c r="EW462" s="77"/>
      <c r="EX462" s="77"/>
      <c r="EY462" s="77"/>
      <c r="EZ462" s="77"/>
      <c r="FA462" s="77"/>
      <c r="FB462" s="77"/>
      <c r="FC462" s="77"/>
      <c r="FD462" s="77"/>
      <c r="FE462" s="77"/>
      <c r="FF462" s="77"/>
      <c r="FG462" s="77"/>
      <c r="FH462" s="77"/>
      <c r="FI462" s="77"/>
      <c r="FJ462" s="77"/>
      <c r="FK462" s="77"/>
    </row>
    <row r="463" spans="1:167" s="78" customFormat="1" x14ac:dyDescent="0.2">
      <c r="A463" s="97" t="s">
        <v>2235</v>
      </c>
      <c r="B463" s="97" t="s">
        <v>907</v>
      </c>
      <c r="C463" s="98" t="s">
        <v>1486</v>
      </c>
      <c r="D463" s="99" t="s">
        <v>8</v>
      </c>
      <c r="E463" s="99">
        <v>500</v>
      </c>
      <c r="F463" s="99">
        <v>0.3</v>
      </c>
      <c r="G463" s="100"/>
      <c r="H463" s="101"/>
      <c r="I463" s="123">
        <v>65.189000000000007</v>
      </c>
      <c r="J463" s="102">
        <f t="shared" si="21"/>
        <v>32594.5</v>
      </c>
      <c r="K463" s="101">
        <f>BDI!$G$17</f>
        <v>0.11260000000000001</v>
      </c>
      <c r="L463" s="101"/>
      <c r="M463" s="101"/>
      <c r="N463" s="104">
        <f t="shared" si="22"/>
        <v>72.53</v>
      </c>
      <c r="O463" s="103">
        <f t="shared" si="23"/>
        <v>10879.5</v>
      </c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  <c r="AN463" s="77"/>
      <c r="AO463" s="77"/>
      <c r="AP463" s="77"/>
      <c r="AQ463" s="77"/>
      <c r="AR463" s="77"/>
      <c r="AS463" s="77"/>
      <c r="AT463" s="77"/>
      <c r="AU463" s="77"/>
      <c r="AV463" s="77"/>
      <c r="AW463" s="77"/>
      <c r="AX463" s="77"/>
      <c r="AY463" s="77"/>
      <c r="AZ463" s="77"/>
      <c r="BA463" s="77"/>
      <c r="BB463" s="77"/>
      <c r="BC463" s="77"/>
      <c r="BD463" s="77"/>
      <c r="BE463" s="77"/>
      <c r="BF463" s="77"/>
      <c r="BG463" s="77"/>
      <c r="BH463" s="77"/>
      <c r="BI463" s="77"/>
      <c r="BJ463" s="77"/>
      <c r="BK463" s="77"/>
      <c r="BL463" s="77"/>
      <c r="BM463" s="77"/>
      <c r="BN463" s="77"/>
      <c r="BO463" s="77"/>
      <c r="BP463" s="77"/>
      <c r="BQ463" s="77"/>
      <c r="BR463" s="77"/>
      <c r="BS463" s="77"/>
      <c r="BT463" s="77"/>
      <c r="BU463" s="77"/>
      <c r="BV463" s="77"/>
      <c r="BW463" s="77"/>
      <c r="BX463" s="77"/>
      <c r="BY463" s="77"/>
      <c r="BZ463" s="77"/>
      <c r="CA463" s="77"/>
      <c r="CB463" s="77"/>
      <c r="CC463" s="77"/>
      <c r="CD463" s="77"/>
      <c r="CE463" s="77"/>
      <c r="CF463" s="77"/>
      <c r="CG463" s="77"/>
      <c r="CH463" s="77"/>
      <c r="CI463" s="77"/>
      <c r="CJ463" s="77"/>
      <c r="CK463" s="77"/>
      <c r="CL463" s="77"/>
      <c r="CM463" s="77"/>
      <c r="CN463" s="77"/>
      <c r="CO463" s="77"/>
      <c r="CP463" s="77"/>
      <c r="CQ463" s="77"/>
      <c r="CR463" s="77"/>
      <c r="CS463" s="77"/>
      <c r="CT463" s="77"/>
      <c r="CU463" s="77"/>
      <c r="CV463" s="77"/>
      <c r="CW463" s="77"/>
      <c r="CX463" s="77"/>
      <c r="CY463" s="77"/>
      <c r="CZ463" s="77"/>
      <c r="DA463" s="77"/>
      <c r="DB463" s="77"/>
      <c r="DC463" s="77"/>
      <c r="DD463" s="77"/>
      <c r="DE463" s="77"/>
      <c r="DF463" s="77"/>
      <c r="DG463" s="77"/>
      <c r="DH463" s="77"/>
      <c r="DI463" s="77"/>
      <c r="DJ463" s="77"/>
      <c r="DK463" s="77"/>
      <c r="DL463" s="77"/>
      <c r="DM463" s="77"/>
      <c r="DN463" s="77"/>
      <c r="DO463" s="77"/>
      <c r="DP463" s="77"/>
      <c r="DQ463" s="77"/>
      <c r="DR463" s="77"/>
      <c r="DS463" s="77"/>
      <c r="DT463" s="77"/>
      <c r="DU463" s="77"/>
      <c r="DV463" s="77"/>
      <c r="DW463" s="77"/>
      <c r="DX463" s="77"/>
      <c r="DY463" s="77"/>
      <c r="DZ463" s="77"/>
      <c r="EA463" s="77"/>
      <c r="EB463" s="77"/>
      <c r="EC463" s="77"/>
      <c r="ED463" s="77"/>
      <c r="EE463" s="77"/>
      <c r="EF463" s="77"/>
      <c r="EG463" s="77"/>
      <c r="EH463" s="77"/>
      <c r="EI463" s="77"/>
      <c r="EJ463" s="77"/>
      <c r="EK463" s="77"/>
      <c r="EL463" s="77"/>
      <c r="EM463" s="77"/>
      <c r="EN463" s="77"/>
      <c r="EO463" s="77"/>
      <c r="EP463" s="77"/>
      <c r="EQ463" s="77"/>
      <c r="ER463" s="77"/>
      <c r="ES463" s="77"/>
      <c r="ET463" s="77"/>
      <c r="EU463" s="77"/>
      <c r="EV463" s="77"/>
      <c r="EW463" s="77"/>
      <c r="EX463" s="77"/>
      <c r="EY463" s="77"/>
      <c r="EZ463" s="77"/>
      <c r="FA463" s="77"/>
      <c r="FB463" s="77"/>
      <c r="FC463" s="77"/>
      <c r="FD463" s="77"/>
      <c r="FE463" s="77"/>
      <c r="FF463" s="77"/>
      <c r="FG463" s="77"/>
      <c r="FH463" s="77"/>
      <c r="FI463" s="77"/>
      <c r="FJ463" s="77"/>
      <c r="FK463" s="77"/>
    </row>
    <row r="464" spans="1:167" s="78" customFormat="1" x14ac:dyDescent="0.2">
      <c r="A464" s="97" t="s">
        <v>2236</v>
      </c>
      <c r="B464" s="97" t="s">
        <v>908</v>
      </c>
      <c r="C464" s="98" t="s">
        <v>1487</v>
      </c>
      <c r="D464" s="99" t="s">
        <v>17</v>
      </c>
      <c r="E464" s="99">
        <v>20</v>
      </c>
      <c r="F464" s="99">
        <v>0.3</v>
      </c>
      <c r="G464" s="100"/>
      <c r="H464" s="101"/>
      <c r="I464" s="123">
        <v>12.463999999999999</v>
      </c>
      <c r="J464" s="102">
        <f t="shared" si="21"/>
        <v>249.28</v>
      </c>
      <c r="K464" s="101">
        <f>BDI!$G$17</f>
        <v>0.11260000000000001</v>
      </c>
      <c r="L464" s="101"/>
      <c r="M464" s="101"/>
      <c r="N464" s="104">
        <f t="shared" si="22"/>
        <v>13.87</v>
      </c>
      <c r="O464" s="103">
        <f t="shared" si="23"/>
        <v>83.22</v>
      </c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  <c r="AN464" s="77"/>
      <c r="AO464" s="77"/>
      <c r="AP464" s="77"/>
      <c r="AQ464" s="77"/>
      <c r="AR464" s="77"/>
      <c r="AS464" s="77"/>
      <c r="AT464" s="77"/>
      <c r="AU464" s="77"/>
      <c r="AV464" s="77"/>
      <c r="AW464" s="77"/>
      <c r="AX464" s="77"/>
      <c r="AY464" s="77"/>
      <c r="AZ464" s="77"/>
      <c r="BA464" s="77"/>
      <c r="BB464" s="77"/>
      <c r="BC464" s="77"/>
      <c r="BD464" s="77"/>
      <c r="BE464" s="77"/>
      <c r="BF464" s="77"/>
      <c r="BG464" s="77"/>
      <c r="BH464" s="77"/>
      <c r="BI464" s="77"/>
      <c r="BJ464" s="77"/>
      <c r="BK464" s="77"/>
      <c r="BL464" s="77"/>
      <c r="BM464" s="77"/>
      <c r="BN464" s="77"/>
      <c r="BO464" s="77"/>
      <c r="BP464" s="77"/>
      <c r="BQ464" s="77"/>
      <c r="BR464" s="77"/>
      <c r="BS464" s="77"/>
      <c r="BT464" s="77"/>
      <c r="BU464" s="77"/>
      <c r="BV464" s="77"/>
      <c r="BW464" s="77"/>
      <c r="BX464" s="77"/>
      <c r="BY464" s="77"/>
      <c r="BZ464" s="77"/>
      <c r="CA464" s="77"/>
      <c r="CB464" s="77"/>
      <c r="CC464" s="77"/>
      <c r="CD464" s="77"/>
      <c r="CE464" s="77"/>
      <c r="CF464" s="77"/>
      <c r="CG464" s="77"/>
      <c r="CH464" s="77"/>
      <c r="CI464" s="77"/>
      <c r="CJ464" s="77"/>
      <c r="CK464" s="77"/>
      <c r="CL464" s="77"/>
      <c r="CM464" s="77"/>
      <c r="CN464" s="77"/>
      <c r="CO464" s="77"/>
      <c r="CP464" s="77"/>
      <c r="CQ464" s="77"/>
      <c r="CR464" s="77"/>
      <c r="CS464" s="77"/>
      <c r="CT464" s="77"/>
      <c r="CU464" s="77"/>
      <c r="CV464" s="77"/>
      <c r="CW464" s="77"/>
      <c r="CX464" s="77"/>
      <c r="CY464" s="77"/>
      <c r="CZ464" s="77"/>
      <c r="DA464" s="77"/>
      <c r="DB464" s="77"/>
      <c r="DC464" s="77"/>
      <c r="DD464" s="77"/>
      <c r="DE464" s="77"/>
      <c r="DF464" s="77"/>
      <c r="DG464" s="77"/>
      <c r="DH464" s="77"/>
      <c r="DI464" s="77"/>
      <c r="DJ464" s="77"/>
      <c r="DK464" s="77"/>
      <c r="DL464" s="77"/>
      <c r="DM464" s="77"/>
      <c r="DN464" s="77"/>
      <c r="DO464" s="77"/>
      <c r="DP464" s="77"/>
      <c r="DQ464" s="77"/>
      <c r="DR464" s="77"/>
      <c r="DS464" s="77"/>
      <c r="DT464" s="77"/>
      <c r="DU464" s="77"/>
      <c r="DV464" s="77"/>
      <c r="DW464" s="77"/>
      <c r="DX464" s="77"/>
      <c r="DY464" s="77"/>
      <c r="DZ464" s="77"/>
      <c r="EA464" s="77"/>
      <c r="EB464" s="77"/>
      <c r="EC464" s="77"/>
      <c r="ED464" s="77"/>
      <c r="EE464" s="77"/>
      <c r="EF464" s="77"/>
      <c r="EG464" s="77"/>
      <c r="EH464" s="77"/>
      <c r="EI464" s="77"/>
      <c r="EJ464" s="77"/>
      <c r="EK464" s="77"/>
      <c r="EL464" s="77"/>
      <c r="EM464" s="77"/>
      <c r="EN464" s="77"/>
      <c r="EO464" s="77"/>
      <c r="EP464" s="77"/>
      <c r="EQ464" s="77"/>
      <c r="ER464" s="77"/>
      <c r="ES464" s="77"/>
      <c r="ET464" s="77"/>
      <c r="EU464" s="77"/>
      <c r="EV464" s="77"/>
      <c r="EW464" s="77"/>
      <c r="EX464" s="77"/>
      <c r="EY464" s="77"/>
      <c r="EZ464" s="77"/>
      <c r="FA464" s="77"/>
      <c r="FB464" s="77"/>
      <c r="FC464" s="77"/>
      <c r="FD464" s="77"/>
      <c r="FE464" s="77"/>
      <c r="FF464" s="77"/>
      <c r="FG464" s="77"/>
      <c r="FH464" s="77"/>
      <c r="FI464" s="77"/>
      <c r="FJ464" s="77"/>
      <c r="FK464" s="77"/>
    </row>
    <row r="465" spans="1:167" s="78" customFormat="1" x14ac:dyDescent="0.2">
      <c r="A465" s="97" t="s">
        <v>2237</v>
      </c>
      <c r="B465" s="97" t="s">
        <v>909</v>
      </c>
      <c r="C465" s="98" t="s">
        <v>1488</v>
      </c>
      <c r="D465" s="99" t="s">
        <v>17</v>
      </c>
      <c r="E465" s="99">
        <v>20</v>
      </c>
      <c r="F465" s="99">
        <v>0.3</v>
      </c>
      <c r="G465" s="100"/>
      <c r="H465" s="101"/>
      <c r="I465" s="123">
        <v>5.8994999999999997</v>
      </c>
      <c r="J465" s="102">
        <f t="shared" si="21"/>
        <v>117.99</v>
      </c>
      <c r="K465" s="101">
        <f>BDI!$G$17</f>
        <v>0.11260000000000001</v>
      </c>
      <c r="L465" s="101"/>
      <c r="M465" s="101"/>
      <c r="N465" s="104">
        <f t="shared" si="22"/>
        <v>6.56</v>
      </c>
      <c r="O465" s="103">
        <f t="shared" si="23"/>
        <v>39.36</v>
      </c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  <c r="AN465" s="77"/>
      <c r="AO465" s="77"/>
      <c r="AP465" s="77"/>
      <c r="AQ465" s="77"/>
      <c r="AR465" s="77"/>
      <c r="AS465" s="77"/>
      <c r="AT465" s="77"/>
      <c r="AU465" s="77"/>
      <c r="AV465" s="77"/>
      <c r="AW465" s="77"/>
      <c r="AX465" s="77"/>
      <c r="AY465" s="77"/>
      <c r="AZ465" s="77"/>
      <c r="BA465" s="77"/>
      <c r="BB465" s="77"/>
      <c r="BC465" s="77"/>
      <c r="BD465" s="77"/>
      <c r="BE465" s="77"/>
      <c r="BF465" s="77"/>
      <c r="BG465" s="77"/>
      <c r="BH465" s="77"/>
      <c r="BI465" s="77"/>
      <c r="BJ465" s="77"/>
      <c r="BK465" s="77"/>
      <c r="BL465" s="77"/>
      <c r="BM465" s="77"/>
      <c r="BN465" s="77"/>
      <c r="BO465" s="77"/>
      <c r="BP465" s="77"/>
      <c r="BQ465" s="77"/>
      <c r="BR465" s="77"/>
      <c r="BS465" s="77"/>
      <c r="BT465" s="77"/>
      <c r="BU465" s="77"/>
      <c r="BV465" s="77"/>
      <c r="BW465" s="77"/>
      <c r="BX465" s="77"/>
      <c r="BY465" s="77"/>
      <c r="BZ465" s="77"/>
      <c r="CA465" s="77"/>
      <c r="CB465" s="77"/>
      <c r="CC465" s="77"/>
      <c r="CD465" s="77"/>
      <c r="CE465" s="77"/>
      <c r="CF465" s="77"/>
      <c r="CG465" s="77"/>
      <c r="CH465" s="77"/>
      <c r="CI465" s="77"/>
      <c r="CJ465" s="77"/>
      <c r="CK465" s="77"/>
      <c r="CL465" s="77"/>
      <c r="CM465" s="77"/>
      <c r="CN465" s="77"/>
      <c r="CO465" s="77"/>
      <c r="CP465" s="77"/>
      <c r="CQ465" s="77"/>
      <c r="CR465" s="77"/>
      <c r="CS465" s="77"/>
      <c r="CT465" s="77"/>
      <c r="CU465" s="77"/>
      <c r="CV465" s="77"/>
      <c r="CW465" s="77"/>
      <c r="CX465" s="77"/>
      <c r="CY465" s="77"/>
      <c r="CZ465" s="77"/>
      <c r="DA465" s="77"/>
      <c r="DB465" s="77"/>
      <c r="DC465" s="77"/>
      <c r="DD465" s="77"/>
      <c r="DE465" s="77"/>
      <c r="DF465" s="77"/>
      <c r="DG465" s="77"/>
      <c r="DH465" s="77"/>
      <c r="DI465" s="77"/>
      <c r="DJ465" s="77"/>
      <c r="DK465" s="77"/>
      <c r="DL465" s="77"/>
      <c r="DM465" s="77"/>
      <c r="DN465" s="77"/>
      <c r="DO465" s="77"/>
      <c r="DP465" s="77"/>
      <c r="DQ465" s="77"/>
      <c r="DR465" s="77"/>
      <c r="DS465" s="77"/>
      <c r="DT465" s="77"/>
      <c r="DU465" s="77"/>
      <c r="DV465" s="77"/>
      <c r="DW465" s="77"/>
      <c r="DX465" s="77"/>
      <c r="DY465" s="77"/>
      <c r="DZ465" s="77"/>
      <c r="EA465" s="77"/>
      <c r="EB465" s="77"/>
      <c r="EC465" s="77"/>
      <c r="ED465" s="77"/>
      <c r="EE465" s="77"/>
      <c r="EF465" s="77"/>
      <c r="EG465" s="77"/>
      <c r="EH465" s="77"/>
      <c r="EI465" s="77"/>
      <c r="EJ465" s="77"/>
      <c r="EK465" s="77"/>
      <c r="EL465" s="77"/>
      <c r="EM465" s="77"/>
      <c r="EN465" s="77"/>
      <c r="EO465" s="77"/>
      <c r="EP465" s="77"/>
      <c r="EQ465" s="77"/>
      <c r="ER465" s="77"/>
      <c r="ES465" s="77"/>
      <c r="ET465" s="77"/>
      <c r="EU465" s="77"/>
      <c r="EV465" s="77"/>
      <c r="EW465" s="77"/>
      <c r="EX465" s="77"/>
      <c r="EY465" s="77"/>
      <c r="EZ465" s="77"/>
      <c r="FA465" s="77"/>
      <c r="FB465" s="77"/>
      <c r="FC465" s="77"/>
      <c r="FD465" s="77"/>
      <c r="FE465" s="77"/>
      <c r="FF465" s="77"/>
      <c r="FG465" s="77"/>
      <c r="FH465" s="77"/>
      <c r="FI465" s="77"/>
      <c r="FJ465" s="77"/>
      <c r="FK465" s="77"/>
    </row>
    <row r="466" spans="1:167" s="78" customFormat="1" x14ac:dyDescent="0.2">
      <c r="A466" s="97" t="s">
        <v>2238</v>
      </c>
      <c r="B466" s="97" t="s">
        <v>910</v>
      </c>
      <c r="C466" s="98" t="s">
        <v>1489</v>
      </c>
      <c r="D466" s="99" t="s">
        <v>8</v>
      </c>
      <c r="E466" s="99">
        <v>500</v>
      </c>
      <c r="F466" s="99">
        <v>0.3</v>
      </c>
      <c r="G466" s="100"/>
      <c r="H466" s="101"/>
      <c r="I466" s="123">
        <v>37.47</v>
      </c>
      <c r="J466" s="102">
        <f t="shared" si="21"/>
        <v>18735</v>
      </c>
      <c r="K466" s="101">
        <f>BDI!$G$17</f>
        <v>0.11260000000000001</v>
      </c>
      <c r="L466" s="101"/>
      <c r="M466" s="101"/>
      <c r="N466" s="104">
        <f t="shared" si="22"/>
        <v>41.69</v>
      </c>
      <c r="O466" s="103">
        <f t="shared" si="23"/>
        <v>6253.5</v>
      </c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  <c r="AN466" s="77"/>
      <c r="AO466" s="77"/>
      <c r="AP466" s="77"/>
      <c r="AQ466" s="77"/>
      <c r="AR466" s="77"/>
      <c r="AS466" s="77"/>
      <c r="AT466" s="77"/>
      <c r="AU466" s="77"/>
      <c r="AV466" s="77"/>
      <c r="AW466" s="77"/>
      <c r="AX466" s="77"/>
      <c r="AY466" s="77"/>
      <c r="AZ466" s="77"/>
      <c r="BA466" s="77"/>
      <c r="BB466" s="77"/>
      <c r="BC466" s="77"/>
      <c r="BD466" s="77"/>
      <c r="BE466" s="77"/>
      <c r="BF466" s="77"/>
      <c r="BG466" s="77"/>
      <c r="BH466" s="77"/>
      <c r="BI466" s="77"/>
      <c r="BJ466" s="77"/>
      <c r="BK466" s="77"/>
      <c r="BL466" s="77"/>
      <c r="BM466" s="77"/>
      <c r="BN466" s="77"/>
      <c r="BO466" s="77"/>
      <c r="BP466" s="77"/>
      <c r="BQ466" s="77"/>
      <c r="BR466" s="77"/>
      <c r="BS466" s="77"/>
      <c r="BT466" s="77"/>
      <c r="BU466" s="77"/>
      <c r="BV466" s="77"/>
      <c r="BW466" s="77"/>
      <c r="BX466" s="77"/>
      <c r="BY466" s="77"/>
      <c r="BZ466" s="77"/>
      <c r="CA466" s="77"/>
      <c r="CB466" s="77"/>
      <c r="CC466" s="77"/>
      <c r="CD466" s="77"/>
      <c r="CE466" s="77"/>
      <c r="CF466" s="77"/>
      <c r="CG466" s="77"/>
      <c r="CH466" s="77"/>
      <c r="CI466" s="77"/>
      <c r="CJ466" s="77"/>
      <c r="CK466" s="77"/>
      <c r="CL466" s="77"/>
      <c r="CM466" s="77"/>
      <c r="CN466" s="77"/>
      <c r="CO466" s="77"/>
      <c r="CP466" s="77"/>
      <c r="CQ466" s="77"/>
      <c r="CR466" s="77"/>
      <c r="CS466" s="77"/>
      <c r="CT466" s="77"/>
      <c r="CU466" s="77"/>
      <c r="CV466" s="77"/>
      <c r="CW466" s="77"/>
      <c r="CX466" s="77"/>
      <c r="CY466" s="77"/>
      <c r="CZ466" s="77"/>
      <c r="DA466" s="77"/>
      <c r="DB466" s="77"/>
      <c r="DC466" s="77"/>
      <c r="DD466" s="77"/>
      <c r="DE466" s="77"/>
      <c r="DF466" s="77"/>
      <c r="DG466" s="77"/>
      <c r="DH466" s="77"/>
      <c r="DI466" s="77"/>
      <c r="DJ466" s="77"/>
      <c r="DK466" s="77"/>
      <c r="DL466" s="77"/>
      <c r="DM466" s="77"/>
      <c r="DN466" s="77"/>
      <c r="DO466" s="77"/>
      <c r="DP466" s="77"/>
      <c r="DQ466" s="77"/>
      <c r="DR466" s="77"/>
      <c r="DS466" s="77"/>
      <c r="DT466" s="77"/>
      <c r="DU466" s="77"/>
      <c r="DV466" s="77"/>
      <c r="DW466" s="77"/>
      <c r="DX466" s="77"/>
      <c r="DY466" s="77"/>
      <c r="DZ466" s="77"/>
      <c r="EA466" s="77"/>
      <c r="EB466" s="77"/>
      <c r="EC466" s="77"/>
      <c r="ED466" s="77"/>
      <c r="EE466" s="77"/>
      <c r="EF466" s="77"/>
      <c r="EG466" s="77"/>
      <c r="EH466" s="77"/>
      <c r="EI466" s="77"/>
      <c r="EJ466" s="77"/>
      <c r="EK466" s="77"/>
      <c r="EL466" s="77"/>
      <c r="EM466" s="77"/>
      <c r="EN466" s="77"/>
      <c r="EO466" s="77"/>
      <c r="EP466" s="77"/>
      <c r="EQ466" s="77"/>
      <c r="ER466" s="77"/>
      <c r="ES466" s="77"/>
      <c r="ET466" s="77"/>
      <c r="EU466" s="77"/>
      <c r="EV466" s="77"/>
      <c r="EW466" s="77"/>
      <c r="EX466" s="77"/>
      <c r="EY466" s="77"/>
      <c r="EZ466" s="77"/>
      <c r="FA466" s="77"/>
      <c r="FB466" s="77"/>
      <c r="FC466" s="77"/>
      <c r="FD466" s="77"/>
      <c r="FE466" s="77"/>
      <c r="FF466" s="77"/>
      <c r="FG466" s="77"/>
      <c r="FH466" s="77"/>
      <c r="FI466" s="77"/>
      <c r="FJ466" s="77"/>
      <c r="FK466" s="77"/>
    </row>
    <row r="467" spans="1:167" s="78" customFormat="1" x14ac:dyDescent="0.2">
      <c r="A467" s="97" t="s">
        <v>2239</v>
      </c>
      <c r="B467" s="97" t="s">
        <v>911</v>
      </c>
      <c r="C467" s="98" t="s">
        <v>1490</v>
      </c>
      <c r="D467" s="99" t="s">
        <v>17</v>
      </c>
      <c r="E467" s="99">
        <v>40</v>
      </c>
      <c r="F467" s="99">
        <v>0.3</v>
      </c>
      <c r="G467" s="100"/>
      <c r="H467" s="101"/>
      <c r="I467" s="123">
        <v>8.0399999999999991</v>
      </c>
      <c r="J467" s="102">
        <f t="shared" si="21"/>
        <v>321.60000000000002</v>
      </c>
      <c r="K467" s="101">
        <f>BDI!$G$17</f>
        <v>0.11260000000000001</v>
      </c>
      <c r="L467" s="101"/>
      <c r="M467" s="101"/>
      <c r="N467" s="104">
        <f t="shared" si="22"/>
        <v>8.9499999999999993</v>
      </c>
      <c r="O467" s="103">
        <f t="shared" si="23"/>
        <v>107.4</v>
      </c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  <c r="AN467" s="77"/>
      <c r="AO467" s="77"/>
      <c r="AP467" s="77"/>
      <c r="AQ467" s="77"/>
      <c r="AR467" s="77"/>
      <c r="AS467" s="77"/>
      <c r="AT467" s="77"/>
      <c r="AU467" s="77"/>
      <c r="AV467" s="77"/>
      <c r="AW467" s="77"/>
      <c r="AX467" s="77"/>
      <c r="AY467" s="77"/>
      <c r="AZ467" s="77"/>
      <c r="BA467" s="77"/>
      <c r="BB467" s="77"/>
      <c r="BC467" s="77"/>
      <c r="BD467" s="77"/>
      <c r="BE467" s="77"/>
      <c r="BF467" s="77"/>
      <c r="BG467" s="77"/>
      <c r="BH467" s="77"/>
      <c r="BI467" s="77"/>
      <c r="BJ467" s="77"/>
      <c r="BK467" s="77"/>
      <c r="BL467" s="77"/>
      <c r="BM467" s="77"/>
      <c r="BN467" s="77"/>
      <c r="BO467" s="77"/>
      <c r="BP467" s="77"/>
      <c r="BQ467" s="77"/>
      <c r="BR467" s="77"/>
      <c r="BS467" s="77"/>
      <c r="BT467" s="77"/>
      <c r="BU467" s="77"/>
      <c r="BV467" s="77"/>
      <c r="BW467" s="77"/>
      <c r="BX467" s="77"/>
      <c r="BY467" s="77"/>
      <c r="BZ467" s="77"/>
      <c r="CA467" s="77"/>
      <c r="CB467" s="77"/>
      <c r="CC467" s="77"/>
      <c r="CD467" s="77"/>
      <c r="CE467" s="77"/>
      <c r="CF467" s="77"/>
      <c r="CG467" s="77"/>
      <c r="CH467" s="77"/>
      <c r="CI467" s="77"/>
      <c r="CJ467" s="77"/>
      <c r="CK467" s="77"/>
      <c r="CL467" s="77"/>
      <c r="CM467" s="77"/>
      <c r="CN467" s="77"/>
      <c r="CO467" s="77"/>
      <c r="CP467" s="77"/>
      <c r="CQ467" s="77"/>
      <c r="CR467" s="77"/>
      <c r="CS467" s="77"/>
      <c r="CT467" s="77"/>
      <c r="CU467" s="77"/>
      <c r="CV467" s="77"/>
      <c r="CW467" s="77"/>
      <c r="CX467" s="77"/>
      <c r="CY467" s="77"/>
      <c r="CZ467" s="77"/>
      <c r="DA467" s="77"/>
      <c r="DB467" s="77"/>
      <c r="DC467" s="77"/>
      <c r="DD467" s="77"/>
      <c r="DE467" s="77"/>
      <c r="DF467" s="77"/>
      <c r="DG467" s="77"/>
      <c r="DH467" s="77"/>
      <c r="DI467" s="77"/>
      <c r="DJ467" s="77"/>
      <c r="DK467" s="77"/>
      <c r="DL467" s="77"/>
      <c r="DM467" s="77"/>
      <c r="DN467" s="77"/>
      <c r="DO467" s="77"/>
      <c r="DP467" s="77"/>
      <c r="DQ467" s="77"/>
      <c r="DR467" s="77"/>
      <c r="DS467" s="77"/>
      <c r="DT467" s="77"/>
      <c r="DU467" s="77"/>
      <c r="DV467" s="77"/>
      <c r="DW467" s="77"/>
      <c r="DX467" s="77"/>
      <c r="DY467" s="77"/>
      <c r="DZ467" s="77"/>
      <c r="EA467" s="77"/>
      <c r="EB467" s="77"/>
      <c r="EC467" s="77"/>
      <c r="ED467" s="77"/>
      <c r="EE467" s="77"/>
      <c r="EF467" s="77"/>
      <c r="EG467" s="77"/>
      <c r="EH467" s="77"/>
      <c r="EI467" s="77"/>
      <c r="EJ467" s="77"/>
      <c r="EK467" s="77"/>
      <c r="EL467" s="77"/>
      <c r="EM467" s="77"/>
      <c r="EN467" s="77"/>
      <c r="EO467" s="77"/>
      <c r="EP467" s="77"/>
      <c r="EQ467" s="77"/>
      <c r="ER467" s="77"/>
      <c r="ES467" s="77"/>
      <c r="ET467" s="77"/>
      <c r="EU467" s="77"/>
      <c r="EV467" s="77"/>
      <c r="EW467" s="77"/>
      <c r="EX467" s="77"/>
      <c r="EY467" s="77"/>
      <c r="EZ467" s="77"/>
      <c r="FA467" s="77"/>
      <c r="FB467" s="77"/>
      <c r="FC467" s="77"/>
      <c r="FD467" s="77"/>
      <c r="FE467" s="77"/>
      <c r="FF467" s="77"/>
      <c r="FG467" s="77"/>
      <c r="FH467" s="77"/>
      <c r="FI467" s="77"/>
      <c r="FJ467" s="77"/>
      <c r="FK467" s="77"/>
    </row>
    <row r="468" spans="1:167" s="78" customFormat="1" x14ac:dyDescent="0.2">
      <c r="A468" s="97" t="s">
        <v>2240</v>
      </c>
      <c r="B468" s="97" t="s">
        <v>912</v>
      </c>
      <c r="C468" s="98" t="s">
        <v>1491</v>
      </c>
      <c r="D468" s="99" t="s">
        <v>17</v>
      </c>
      <c r="E468" s="99">
        <v>40</v>
      </c>
      <c r="F468" s="99">
        <v>0.3</v>
      </c>
      <c r="G468" s="100"/>
      <c r="H468" s="101"/>
      <c r="I468" s="123">
        <v>4.24</v>
      </c>
      <c r="J468" s="102">
        <f t="shared" si="21"/>
        <v>169.6</v>
      </c>
      <c r="K468" s="101">
        <f>BDI!$G$17</f>
        <v>0.11260000000000001</v>
      </c>
      <c r="L468" s="101"/>
      <c r="M468" s="101"/>
      <c r="N468" s="104">
        <f t="shared" si="22"/>
        <v>4.72</v>
      </c>
      <c r="O468" s="103">
        <f t="shared" si="23"/>
        <v>56.64</v>
      </c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  <c r="AN468" s="77"/>
      <c r="AO468" s="77"/>
      <c r="AP468" s="77"/>
      <c r="AQ468" s="77"/>
      <c r="AR468" s="77"/>
      <c r="AS468" s="77"/>
      <c r="AT468" s="77"/>
      <c r="AU468" s="77"/>
      <c r="AV468" s="77"/>
      <c r="AW468" s="77"/>
      <c r="AX468" s="77"/>
      <c r="AY468" s="77"/>
      <c r="AZ468" s="77"/>
      <c r="BA468" s="77"/>
      <c r="BB468" s="77"/>
      <c r="BC468" s="77"/>
      <c r="BD468" s="77"/>
      <c r="BE468" s="77"/>
      <c r="BF468" s="77"/>
      <c r="BG468" s="77"/>
      <c r="BH468" s="77"/>
      <c r="BI468" s="77"/>
      <c r="BJ468" s="77"/>
      <c r="BK468" s="77"/>
      <c r="BL468" s="77"/>
      <c r="BM468" s="77"/>
      <c r="BN468" s="77"/>
      <c r="BO468" s="77"/>
      <c r="BP468" s="77"/>
      <c r="BQ468" s="77"/>
      <c r="BR468" s="77"/>
      <c r="BS468" s="77"/>
      <c r="BT468" s="77"/>
      <c r="BU468" s="77"/>
      <c r="BV468" s="77"/>
      <c r="BW468" s="77"/>
      <c r="BX468" s="77"/>
      <c r="BY468" s="77"/>
      <c r="BZ468" s="77"/>
      <c r="CA468" s="77"/>
      <c r="CB468" s="77"/>
      <c r="CC468" s="77"/>
      <c r="CD468" s="77"/>
      <c r="CE468" s="77"/>
      <c r="CF468" s="77"/>
      <c r="CG468" s="77"/>
      <c r="CH468" s="77"/>
      <c r="CI468" s="77"/>
      <c r="CJ468" s="77"/>
      <c r="CK468" s="77"/>
      <c r="CL468" s="77"/>
      <c r="CM468" s="77"/>
      <c r="CN468" s="77"/>
      <c r="CO468" s="77"/>
      <c r="CP468" s="77"/>
      <c r="CQ468" s="77"/>
      <c r="CR468" s="77"/>
      <c r="CS468" s="77"/>
      <c r="CT468" s="77"/>
      <c r="CU468" s="77"/>
      <c r="CV468" s="77"/>
      <c r="CW468" s="77"/>
      <c r="CX468" s="77"/>
      <c r="CY468" s="77"/>
      <c r="CZ468" s="77"/>
      <c r="DA468" s="77"/>
      <c r="DB468" s="77"/>
      <c r="DC468" s="77"/>
      <c r="DD468" s="77"/>
      <c r="DE468" s="77"/>
      <c r="DF468" s="77"/>
      <c r="DG468" s="77"/>
      <c r="DH468" s="77"/>
      <c r="DI468" s="77"/>
      <c r="DJ468" s="77"/>
      <c r="DK468" s="77"/>
      <c r="DL468" s="77"/>
      <c r="DM468" s="77"/>
      <c r="DN468" s="77"/>
      <c r="DO468" s="77"/>
      <c r="DP468" s="77"/>
      <c r="DQ468" s="77"/>
      <c r="DR468" s="77"/>
      <c r="DS468" s="77"/>
      <c r="DT468" s="77"/>
      <c r="DU468" s="77"/>
      <c r="DV468" s="77"/>
      <c r="DW468" s="77"/>
      <c r="DX468" s="77"/>
      <c r="DY468" s="77"/>
      <c r="DZ468" s="77"/>
      <c r="EA468" s="77"/>
      <c r="EB468" s="77"/>
      <c r="EC468" s="77"/>
      <c r="ED468" s="77"/>
      <c r="EE468" s="77"/>
      <c r="EF468" s="77"/>
      <c r="EG468" s="77"/>
      <c r="EH468" s="77"/>
      <c r="EI468" s="77"/>
      <c r="EJ468" s="77"/>
      <c r="EK468" s="77"/>
      <c r="EL468" s="77"/>
      <c r="EM468" s="77"/>
      <c r="EN468" s="77"/>
      <c r="EO468" s="77"/>
      <c r="EP468" s="77"/>
      <c r="EQ468" s="77"/>
      <c r="ER468" s="77"/>
      <c r="ES468" s="77"/>
      <c r="ET468" s="77"/>
      <c r="EU468" s="77"/>
      <c r="EV468" s="77"/>
      <c r="EW468" s="77"/>
      <c r="EX468" s="77"/>
      <c r="EY468" s="77"/>
      <c r="EZ468" s="77"/>
      <c r="FA468" s="77"/>
      <c r="FB468" s="77"/>
      <c r="FC468" s="77"/>
      <c r="FD468" s="77"/>
      <c r="FE468" s="77"/>
      <c r="FF468" s="77"/>
      <c r="FG468" s="77"/>
      <c r="FH468" s="77"/>
      <c r="FI468" s="77"/>
      <c r="FJ468" s="77"/>
      <c r="FK468" s="77"/>
    </row>
    <row r="469" spans="1:167" s="78" customFormat="1" x14ac:dyDescent="0.2">
      <c r="A469" s="97" t="s">
        <v>2241</v>
      </c>
      <c r="B469" s="97" t="s">
        <v>913</v>
      </c>
      <c r="C469" s="98" t="s">
        <v>1492</v>
      </c>
      <c r="D469" s="99" t="s">
        <v>17</v>
      </c>
      <c r="E469" s="99">
        <v>40</v>
      </c>
      <c r="F469" s="99">
        <v>0.3</v>
      </c>
      <c r="G469" s="100"/>
      <c r="H469" s="101"/>
      <c r="I469" s="123">
        <v>8.61</v>
      </c>
      <c r="J469" s="102">
        <f t="shared" si="21"/>
        <v>344.4</v>
      </c>
      <c r="K469" s="101">
        <f>BDI!$G$17</f>
        <v>0.11260000000000001</v>
      </c>
      <c r="L469" s="101"/>
      <c r="M469" s="101"/>
      <c r="N469" s="104">
        <f t="shared" si="22"/>
        <v>9.58</v>
      </c>
      <c r="O469" s="103">
        <f t="shared" si="23"/>
        <v>114.96</v>
      </c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  <c r="AN469" s="77"/>
      <c r="AO469" s="77"/>
      <c r="AP469" s="77"/>
      <c r="AQ469" s="77"/>
      <c r="AR469" s="77"/>
      <c r="AS469" s="77"/>
      <c r="AT469" s="77"/>
      <c r="AU469" s="77"/>
      <c r="AV469" s="77"/>
      <c r="AW469" s="77"/>
      <c r="AX469" s="77"/>
      <c r="AY469" s="77"/>
      <c r="AZ469" s="77"/>
      <c r="BA469" s="77"/>
      <c r="BB469" s="77"/>
      <c r="BC469" s="77"/>
      <c r="BD469" s="77"/>
      <c r="BE469" s="77"/>
      <c r="BF469" s="77"/>
      <c r="BG469" s="77"/>
      <c r="BH469" s="77"/>
      <c r="BI469" s="77"/>
      <c r="BJ469" s="77"/>
      <c r="BK469" s="77"/>
      <c r="BL469" s="77"/>
      <c r="BM469" s="77"/>
      <c r="BN469" s="77"/>
      <c r="BO469" s="77"/>
      <c r="BP469" s="77"/>
      <c r="BQ469" s="77"/>
      <c r="BR469" s="77"/>
      <c r="BS469" s="77"/>
      <c r="BT469" s="77"/>
      <c r="BU469" s="77"/>
      <c r="BV469" s="77"/>
      <c r="BW469" s="77"/>
      <c r="BX469" s="77"/>
      <c r="BY469" s="77"/>
      <c r="BZ469" s="77"/>
      <c r="CA469" s="77"/>
      <c r="CB469" s="77"/>
      <c r="CC469" s="77"/>
      <c r="CD469" s="77"/>
      <c r="CE469" s="77"/>
      <c r="CF469" s="77"/>
      <c r="CG469" s="77"/>
      <c r="CH469" s="77"/>
      <c r="CI469" s="77"/>
      <c r="CJ469" s="77"/>
      <c r="CK469" s="77"/>
      <c r="CL469" s="77"/>
      <c r="CM469" s="77"/>
      <c r="CN469" s="77"/>
      <c r="CO469" s="77"/>
      <c r="CP469" s="77"/>
      <c r="CQ469" s="77"/>
      <c r="CR469" s="77"/>
      <c r="CS469" s="77"/>
      <c r="CT469" s="77"/>
      <c r="CU469" s="77"/>
      <c r="CV469" s="77"/>
      <c r="CW469" s="77"/>
      <c r="CX469" s="77"/>
      <c r="CY469" s="77"/>
      <c r="CZ469" s="77"/>
      <c r="DA469" s="77"/>
      <c r="DB469" s="77"/>
      <c r="DC469" s="77"/>
      <c r="DD469" s="77"/>
      <c r="DE469" s="77"/>
      <c r="DF469" s="77"/>
      <c r="DG469" s="77"/>
      <c r="DH469" s="77"/>
      <c r="DI469" s="77"/>
      <c r="DJ469" s="77"/>
      <c r="DK469" s="77"/>
      <c r="DL469" s="77"/>
      <c r="DM469" s="77"/>
      <c r="DN469" s="77"/>
      <c r="DO469" s="77"/>
      <c r="DP469" s="77"/>
      <c r="DQ469" s="77"/>
      <c r="DR469" s="77"/>
      <c r="DS469" s="77"/>
      <c r="DT469" s="77"/>
      <c r="DU469" s="77"/>
      <c r="DV469" s="77"/>
      <c r="DW469" s="77"/>
      <c r="DX469" s="77"/>
      <c r="DY469" s="77"/>
      <c r="DZ469" s="77"/>
      <c r="EA469" s="77"/>
      <c r="EB469" s="77"/>
      <c r="EC469" s="77"/>
      <c r="ED469" s="77"/>
      <c r="EE469" s="77"/>
      <c r="EF469" s="77"/>
      <c r="EG469" s="77"/>
      <c r="EH469" s="77"/>
      <c r="EI469" s="77"/>
      <c r="EJ469" s="77"/>
      <c r="EK469" s="77"/>
      <c r="EL469" s="77"/>
      <c r="EM469" s="77"/>
      <c r="EN469" s="77"/>
      <c r="EO469" s="77"/>
      <c r="EP469" s="77"/>
      <c r="EQ469" s="77"/>
      <c r="ER469" s="77"/>
      <c r="ES469" s="77"/>
      <c r="ET469" s="77"/>
      <c r="EU469" s="77"/>
      <c r="EV469" s="77"/>
      <c r="EW469" s="77"/>
      <c r="EX469" s="77"/>
      <c r="EY469" s="77"/>
      <c r="EZ469" s="77"/>
      <c r="FA469" s="77"/>
      <c r="FB469" s="77"/>
      <c r="FC469" s="77"/>
      <c r="FD469" s="77"/>
      <c r="FE469" s="77"/>
      <c r="FF469" s="77"/>
      <c r="FG469" s="77"/>
      <c r="FH469" s="77"/>
      <c r="FI469" s="77"/>
      <c r="FJ469" s="77"/>
      <c r="FK469" s="77"/>
    </row>
    <row r="470" spans="1:167" s="78" customFormat="1" x14ac:dyDescent="0.2">
      <c r="A470" s="97" t="s">
        <v>2242</v>
      </c>
      <c r="B470" s="97" t="s">
        <v>914</v>
      </c>
      <c r="C470" s="98" t="s">
        <v>1493</v>
      </c>
      <c r="D470" s="99" t="s">
        <v>8</v>
      </c>
      <c r="E470" s="99">
        <v>30</v>
      </c>
      <c r="F470" s="99">
        <v>0.3</v>
      </c>
      <c r="G470" s="100"/>
      <c r="H470" s="101"/>
      <c r="I470" s="123">
        <v>104.81349999999999</v>
      </c>
      <c r="J470" s="102">
        <f t="shared" si="21"/>
        <v>3144.41</v>
      </c>
      <c r="K470" s="101">
        <f>BDI!$G$17</f>
        <v>0.11260000000000001</v>
      </c>
      <c r="L470" s="101"/>
      <c r="M470" s="101"/>
      <c r="N470" s="104">
        <f t="shared" si="22"/>
        <v>116.62</v>
      </c>
      <c r="O470" s="103">
        <f t="shared" si="23"/>
        <v>1049.58</v>
      </c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  <c r="AN470" s="77"/>
      <c r="AO470" s="77"/>
      <c r="AP470" s="77"/>
      <c r="AQ470" s="77"/>
      <c r="AR470" s="77"/>
      <c r="AS470" s="77"/>
      <c r="AT470" s="77"/>
      <c r="AU470" s="77"/>
      <c r="AV470" s="77"/>
      <c r="AW470" s="77"/>
      <c r="AX470" s="77"/>
      <c r="AY470" s="77"/>
      <c r="AZ470" s="77"/>
      <c r="BA470" s="77"/>
      <c r="BB470" s="77"/>
      <c r="BC470" s="77"/>
      <c r="BD470" s="77"/>
      <c r="BE470" s="77"/>
      <c r="BF470" s="77"/>
      <c r="BG470" s="77"/>
      <c r="BH470" s="77"/>
      <c r="BI470" s="77"/>
      <c r="BJ470" s="77"/>
      <c r="BK470" s="77"/>
      <c r="BL470" s="77"/>
      <c r="BM470" s="77"/>
      <c r="BN470" s="77"/>
      <c r="BO470" s="77"/>
      <c r="BP470" s="77"/>
      <c r="BQ470" s="77"/>
      <c r="BR470" s="77"/>
      <c r="BS470" s="77"/>
      <c r="BT470" s="77"/>
      <c r="BU470" s="77"/>
      <c r="BV470" s="77"/>
      <c r="BW470" s="77"/>
      <c r="BX470" s="77"/>
      <c r="BY470" s="77"/>
      <c r="BZ470" s="77"/>
      <c r="CA470" s="77"/>
      <c r="CB470" s="77"/>
      <c r="CC470" s="77"/>
      <c r="CD470" s="77"/>
      <c r="CE470" s="77"/>
      <c r="CF470" s="77"/>
      <c r="CG470" s="77"/>
      <c r="CH470" s="77"/>
      <c r="CI470" s="77"/>
      <c r="CJ470" s="77"/>
      <c r="CK470" s="77"/>
      <c r="CL470" s="77"/>
      <c r="CM470" s="77"/>
      <c r="CN470" s="77"/>
      <c r="CO470" s="77"/>
      <c r="CP470" s="77"/>
      <c r="CQ470" s="77"/>
      <c r="CR470" s="77"/>
      <c r="CS470" s="77"/>
      <c r="CT470" s="77"/>
      <c r="CU470" s="77"/>
      <c r="CV470" s="77"/>
      <c r="CW470" s="77"/>
      <c r="CX470" s="77"/>
      <c r="CY470" s="77"/>
      <c r="CZ470" s="77"/>
      <c r="DA470" s="77"/>
      <c r="DB470" s="77"/>
      <c r="DC470" s="77"/>
      <c r="DD470" s="77"/>
      <c r="DE470" s="77"/>
      <c r="DF470" s="77"/>
      <c r="DG470" s="77"/>
      <c r="DH470" s="77"/>
      <c r="DI470" s="77"/>
      <c r="DJ470" s="77"/>
      <c r="DK470" s="77"/>
      <c r="DL470" s="77"/>
      <c r="DM470" s="77"/>
      <c r="DN470" s="77"/>
      <c r="DO470" s="77"/>
      <c r="DP470" s="77"/>
      <c r="DQ470" s="77"/>
      <c r="DR470" s="77"/>
      <c r="DS470" s="77"/>
      <c r="DT470" s="77"/>
      <c r="DU470" s="77"/>
      <c r="DV470" s="77"/>
      <c r="DW470" s="77"/>
      <c r="DX470" s="77"/>
      <c r="DY470" s="77"/>
      <c r="DZ470" s="77"/>
      <c r="EA470" s="77"/>
      <c r="EB470" s="77"/>
      <c r="EC470" s="77"/>
      <c r="ED470" s="77"/>
      <c r="EE470" s="77"/>
      <c r="EF470" s="77"/>
      <c r="EG470" s="77"/>
      <c r="EH470" s="77"/>
      <c r="EI470" s="77"/>
      <c r="EJ470" s="77"/>
      <c r="EK470" s="77"/>
      <c r="EL470" s="77"/>
      <c r="EM470" s="77"/>
      <c r="EN470" s="77"/>
      <c r="EO470" s="77"/>
      <c r="EP470" s="77"/>
      <c r="EQ470" s="77"/>
      <c r="ER470" s="77"/>
      <c r="ES470" s="77"/>
      <c r="ET470" s="77"/>
      <c r="EU470" s="77"/>
      <c r="EV470" s="77"/>
      <c r="EW470" s="77"/>
      <c r="EX470" s="77"/>
      <c r="EY470" s="77"/>
      <c r="EZ470" s="77"/>
      <c r="FA470" s="77"/>
      <c r="FB470" s="77"/>
      <c r="FC470" s="77"/>
      <c r="FD470" s="77"/>
      <c r="FE470" s="77"/>
      <c r="FF470" s="77"/>
      <c r="FG470" s="77"/>
      <c r="FH470" s="77"/>
      <c r="FI470" s="77"/>
      <c r="FJ470" s="77"/>
      <c r="FK470" s="77"/>
    </row>
    <row r="471" spans="1:167" s="78" customFormat="1" x14ac:dyDescent="0.2">
      <c r="A471" s="97" t="s">
        <v>2243</v>
      </c>
      <c r="B471" s="97" t="s">
        <v>915</v>
      </c>
      <c r="C471" s="98" t="s">
        <v>1494</v>
      </c>
      <c r="D471" s="99" t="s">
        <v>17</v>
      </c>
      <c r="E471" s="99">
        <v>15</v>
      </c>
      <c r="F471" s="99">
        <v>0.3</v>
      </c>
      <c r="G471" s="100"/>
      <c r="H471" s="101"/>
      <c r="I471" s="123">
        <v>21.412999999999997</v>
      </c>
      <c r="J471" s="102">
        <f t="shared" si="21"/>
        <v>321.2</v>
      </c>
      <c r="K471" s="101">
        <f>BDI!$G$17</f>
        <v>0.11260000000000001</v>
      </c>
      <c r="L471" s="101"/>
      <c r="M471" s="101"/>
      <c r="N471" s="104">
        <f t="shared" si="22"/>
        <v>23.82</v>
      </c>
      <c r="O471" s="103">
        <f t="shared" si="23"/>
        <v>107.19</v>
      </c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  <c r="AN471" s="77"/>
      <c r="AO471" s="77"/>
      <c r="AP471" s="77"/>
      <c r="AQ471" s="77"/>
      <c r="AR471" s="77"/>
      <c r="AS471" s="77"/>
      <c r="AT471" s="77"/>
      <c r="AU471" s="77"/>
      <c r="AV471" s="77"/>
      <c r="AW471" s="77"/>
      <c r="AX471" s="77"/>
      <c r="AY471" s="77"/>
      <c r="AZ471" s="77"/>
      <c r="BA471" s="77"/>
      <c r="BB471" s="77"/>
      <c r="BC471" s="77"/>
      <c r="BD471" s="77"/>
      <c r="BE471" s="77"/>
      <c r="BF471" s="77"/>
      <c r="BG471" s="77"/>
      <c r="BH471" s="77"/>
      <c r="BI471" s="77"/>
      <c r="BJ471" s="77"/>
      <c r="BK471" s="77"/>
      <c r="BL471" s="77"/>
      <c r="BM471" s="77"/>
      <c r="BN471" s="77"/>
      <c r="BO471" s="77"/>
      <c r="BP471" s="77"/>
      <c r="BQ471" s="77"/>
      <c r="BR471" s="77"/>
      <c r="BS471" s="77"/>
      <c r="BT471" s="77"/>
      <c r="BU471" s="77"/>
      <c r="BV471" s="77"/>
      <c r="BW471" s="77"/>
      <c r="BX471" s="77"/>
      <c r="BY471" s="77"/>
      <c r="BZ471" s="77"/>
      <c r="CA471" s="77"/>
      <c r="CB471" s="77"/>
      <c r="CC471" s="77"/>
      <c r="CD471" s="77"/>
      <c r="CE471" s="77"/>
      <c r="CF471" s="77"/>
      <c r="CG471" s="77"/>
      <c r="CH471" s="77"/>
      <c r="CI471" s="77"/>
      <c r="CJ471" s="77"/>
      <c r="CK471" s="77"/>
      <c r="CL471" s="77"/>
      <c r="CM471" s="77"/>
      <c r="CN471" s="77"/>
      <c r="CO471" s="77"/>
      <c r="CP471" s="77"/>
      <c r="CQ471" s="77"/>
      <c r="CR471" s="77"/>
      <c r="CS471" s="77"/>
      <c r="CT471" s="77"/>
      <c r="CU471" s="77"/>
      <c r="CV471" s="77"/>
      <c r="CW471" s="77"/>
      <c r="CX471" s="77"/>
      <c r="CY471" s="77"/>
      <c r="CZ471" s="77"/>
      <c r="DA471" s="77"/>
      <c r="DB471" s="77"/>
      <c r="DC471" s="77"/>
      <c r="DD471" s="77"/>
      <c r="DE471" s="77"/>
      <c r="DF471" s="77"/>
      <c r="DG471" s="77"/>
      <c r="DH471" s="77"/>
      <c r="DI471" s="77"/>
      <c r="DJ471" s="77"/>
      <c r="DK471" s="77"/>
      <c r="DL471" s="77"/>
      <c r="DM471" s="77"/>
      <c r="DN471" s="77"/>
      <c r="DO471" s="77"/>
      <c r="DP471" s="77"/>
      <c r="DQ471" s="77"/>
      <c r="DR471" s="77"/>
      <c r="DS471" s="77"/>
      <c r="DT471" s="77"/>
      <c r="DU471" s="77"/>
      <c r="DV471" s="77"/>
      <c r="DW471" s="77"/>
      <c r="DX471" s="77"/>
      <c r="DY471" s="77"/>
      <c r="DZ471" s="77"/>
      <c r="EA471" s="77"/>
      <c r="EB471" s="77"/>
      <c r="EC471" s="77"/>
      <c r="ED471" s="77"/>
      <c r="EE471" s="77"/>
      <c r="EF471" s="77"/>
      <c r="EG471" s="77"/>
      <c r="EH471" s="77"/>
      <c r="EI471" s="77"/>
      <c r="EJ471" s="77"/>
      <c r="EK471" s="77"/>
      <c r="EL471" s="77"/>
      <c r="EM471" s="77"/>
      <c r="EN471" s="77"/>
      <c r="EO471" s="77"/>
      <c r="EP471" s="77"/>
      <c r="EQ471" s="77"/>
      <c r="ER471" s="77"/>
      <c r="ES471" s="77"/>
      <c r="ET471" s="77"/>
      <c r="EU471" s="77"/>
      <c r="EV471" s="77"/>
      <c r="EW471" s="77"/>
      <c r="EX471" s="77"/>
      <c r="EY471" s="77"/>
      <c r="EZ471" s="77"/>
      <c r="FA471" s="77"/>
      <c r="FB471" s="77"/>
      <c r="FC471" s="77"/>
      <c r="FD471" s="77"/>
      <c r="FE471" s="77"/>
      <c r="FF471" s="77"/>
      <c r="FG471" s="77"/>
      <c r="FH471" s="77"/>
      <c r="FI471" s="77"/>
      <c r="FJ471" s="77"/>
      <c r="FK471" s="77"/>
    </row>
    <row r="472" spans="1:167" s="78" customFormat="1" x14ac:dyDescent="0.2">
      <c r="A472" s="97" t="s">
        <v>2244</v>
      </c>
      <c r="B472" s="97" t="s">
        <v>916</v>
      </c>
      <c r="C472" s="98" t="s">
        <v>1495</v>
      </c>
      <c r="D472" s="99" t="s">
        <v>17</v>
      </c>
      <c r="E472" s="99">
        <v>15</v>
      </c>
      <c r="F472" s="99">
        <v>0.3</v>
      </c>
      <c r="G472" s="100"/>
      <c r="H472" s="101"/>
      <c r="I472" s="123">
        <v>11.846500000000001</v>
      </c>
      <c r="J472" s="102">
        <f t="shared" si="21"/>
        <v>177.7</v>
      </c>
      <c r="K472" s="101">
        <f>BDI!$G$17</f>
        <v>0.11260000000000001</v>
      </c>
      <c r="L472" s="101"/>
      <c r="M472" s="101"/>
      <c r="N472" s="104">
        <f t="shared" si="22"/>
        <v>13.18</v>
      </c>
      <c r="O472" s="103">
        <f t="shared" si="23"/>
        <v>59.31</v>
      </c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  <c r="AN472" s="77"/>
      <c r="AO472" s="77"/>
      <c r="AP472" s="77"/>
      <c r="AQ472" s="77"/>
      <c r="AR472" s="77"/>
      <c r="AS472" s="77"/>
      <c r="AT472" s="77"/>
      <c r="AU472" s="77"/>
      <c r="AV472" s="77"/>
      <c r="AW472" s="77"/>
      <c r="AX472" s="77"/>
      <c r="AY472" s="77"/>
      <c r="AZ472" s="77"/>
      <c r="BA472" s="77"/>
      <c r="BB472" s="77"/>
      <c r="BC472" s="77"/>
      <c r="BD472" s="77"/>
      <c r="BE472" s="77"/>
      <c r="BF472" s="77"/>
      <c r="BG472" s="77"/>
      <c r="BH472" s="77"/>
      <c r="BI472" s="77"/>
      <c r="BJ472" s="77"/>
      <c r="BK472" s="77"/>
      <c r="BL472" s="77"/>
      <c r="BM472" s="77"/>
      <c r="BN472" s="77"/>
      <c r="BO472" s="77"/>
      <c r="BP472" s="77"/>
      <c r="BQ472" s="77"/>
      <c r="BR472" s="77"/>
      <c r="BS472" s="77"/>
      <c r="BT472" s="77"/>
      <c r="BU472" s="77"/>
      <c r="BV472" s="77"/>
      <c r="BW472" s="77"/>
      <c r="BX472" s="77"/>
      <c r="BY472" s="77"/>
      <c r="BZ472" s="77"/>
      <c r="CA472" s="77"/>
      <c r="CB472" s="77"/>
      <c r="CC472" s="77"/>
      <c r="CD472" s="77"/>
      <c r="CE472" s="77"/>
      <c r="CF472" s="77"/>
      <c r="CG472" s="77"/>
      <c r="CH472" s="77"/>
      <c r="CI472" s="77"/>
      <c r="CJ472" s="77"/>
      <c r="CK472" s="77"/>
      <c r="CL472" s="77"/>
      <c r="CM472" s="77"/>
      <c r="CN472" s="77"/>
      <c r="CO472" s="77"/>
      <c r="CP472" s="77"/>
      <c r="CQ472" s="77"/>
      <c r="CR472" s="77"/>
      <c r="CS472" s="77"/>
      <c r="CT472" s="77"/>
      <c r="CU472" s="77"/>
      <c r="CV472" s="77"/>
      <c r="CW472" s="77"/>
      <c r="CX472" s="77"/>
      <c r="CY472" s="77"/>
      <c r="CZ472" s="77"/>
      <c r="DA472" s="77"/>
      <c r="DB472" s="77"/>
      <c r="DC472" s="77"/>
      <c r="DD472" s="77"/>
      <c r="DE472" s="77"/>
      <c r="DF472" s="77"/>
      <c r="DG472" s="77"/>
      <c r="DH472" s="77"/>
      <c r="DI472" s="77"/>
      <c r="DJ472" s="77"/>
      <c r="DK472" s="77"/>
      <c r="DL472" s="77"/>
      <c r="DM472" s="77"/>
      <c r="DN472" s="77"/>
      <c r="DO472" s="77"/>
      <c r="DP472" s="77"/>
      <c r="DQ472" s="77"/>
      <c r="DR472" s="77"/>
      <c r="DS472" s="77"/>
      <c r="DT472" s="77"/>
      <c r="DU472" s="77"/>
      <c r="DV472" s="77"/>
      <c r="DW472" s="77"/>
      <c r="DX472" s="77"/>
      <c r="DY472" s="77"/>
      <c r="DZ472" s="77"/>
      <c r="EA472" s="77"/>
      <c r="EB472" s="77"/>
      <c r="EC472" s="77"/>
      <c r="ED472" s="77"/>
      <c r="EE472" s="77"/>
      <c r="EF472" s="77"/>
      <c r="EG472" s="77"/>
      <c r="EH472" s="77"/>
      <c r="EI472" s="77"/>
      <c r="EJ472" s="77"/>
      <c r="EK472" s="77"/>
      <c r="EL472" s="77"/>
      <c r="EM472" s="77"/>
      <c r="EN472" s="77"/>
      <c r="EO472" s="77"/>
      <c r="EP472" s="77"/>
      <c r="EQ472" s="77"/>
      <c r="ER472" s="77"/>
      <c r="ES472" s="77"/>
      <c r="ET472" s="77"/>
      <c r="EU472" s="77"/>
      <c r="EV472" s="77"/>
      <c r="EW472" s="77"/>
      <c r="EX472" s="77"/>
      <c r="EY472" s="77"/>
      <c r="EZ472" s="77"/>
      <c r="FA472" s="77"/>
      <c r="FB472" s="77"/>
      <c r="FC472" s="77"/>
      <c r="FD472" s="77"/>
      <c r="FE472" s="77"/>
      <c r="FF472" s="77"/>
      <c r="FG472" s="77"/>
      <c r="FH472" s="77"/>
      <c r="FI472" s="77"/>
      <c r="FJ472" s="77"/>
      <c r="FK472" s="77"/>
    </row>
    <row r="473" spans="1:167" s="78" customFormat="1" x14ac:dyDescent="0.2">
      <c r="A473" s="97" t="s">
        <v>2245</v>
      </c>
      <c r="B473" s="97" t="s">
        <v>917</v>
      </c>
      <c r="C473" s="98" t="s">
        <v>1496</v>
      </c>
      <c r="D473" s="99" t="s">
        <v>8</v>
      </c>
      <c r="E473" s="99">
        <v>30</v>
      </c>
      <c r="F473" s="99">
        <v>0.3</v>
      </c>
      <c r="G473" s="100"/>
      <c r="H473" s="101"/>
      <c r="I473" s="123">
        <v>67.55</v>
      </c>
      <c r="J473" s="102">
        <f t="shared" si="21"/>
        <v>2026.5</v>
      </c>
      <c r="K473" s="101">
        <f>BDI!$G$17</f>
        <v>0.11260000000000001</v>
      </c>
      <c r="L473" s="101"/>
      <c r="M473" s="101"/>
      <c r="N473" s="104">
        <f t="shared" si="22"/>
        <v>75.16</v>
      </c>
      <c r="O473" s="103">
        <f t="shared" si="23"/>
        <v>676.44</v>
      </c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  <c r="AN473" s="77"/>
      <c r="AO473" s="77"/>
      <c r="AP473" s="77"/>
      <c r="AQ473" s="77"/>
      <c r="AR473" s="77"/>
      <c r="AS473" s="77"/>
      <c r="AT473" s="77"/>
      <c r="AU473" s="77"/>
      <c r="AV473" s="77"/>
      <c r="AW473" s="77"/>
      <c r="AX473" s="77"/>
      <c r="AY473" s="77"/>
      <c r="AZ473" s="77"/>
      <c r="BA473" s="77"/>
      <c r="BB473" s="77"/>
      <c r="BC473" s="77"/>
      <c r="BD473" s="77"/>
      <c r="BE473" s="77"/>
      <c r="BF473" s="77"/>
      <c r="BG473" s="77"/>
      <c r="BH473" s="77"/>
      <c r="BI473" s="77"/>
      <c r="BJ473" s="77"/>
      <c r="BK473" s="77"/>
      <c r="BL473" s="77"/>
      <c r="BM473" s="77"/>
      <c r="BN473" s="77"/>
      <c r="BO473" s="77"/>
      <c r="BP473" s="77"/>
      <c r="BQ473" s="77"/>
      <c r="BR473" s="77"/>
      <c r="BS473" s="77"/>
      <c r="BT473" s="77"/>
      <c r="BU473" s="77"/>
      <c r="BV473" s="77"/>
      <c r="BW473" s="77"/>
      <c r="BX473" s="77"/>
      <c r="BY473" s="77"/>
      <c r="BZ473" s="77"/>
      <c r="CA473" s="77"/>
      <c r="CB473" s="77"/>
      <c r="CC473" s="77"/>
      <c r="CD473" s="77"/>
      <c r="CE473" s="77"/>
      <c r="CF473" s="77"/>
      <c r="CG473" s="77"/>
      <c r="CH473" s="77"/>
      <c r="CI473" s="77"/>
      <c r="CJ473" s="77"/>
      <c r="CK473" s="77"/>
      <c r="CL473" s="77"/>
      <c r="CM473" s="77"/>
      <c r="CN473" s="77"/>
      <c r="CO473" s="77"/>
      <c r="CP473" s="77"/>
      <c r="CQ473" s="77"/>
      <c r="CR473" s="77"/>
      <c r="CS473" s="77"/>
      <c r="CT473" s="77"/>
      <c r="CU473" s="77"/>
      <c r="CV473" s="77"/>
      <c r="CW473" s="77"/>
      <c r="CX473" s="77"/>
      <c r="CY473" s="77"/>
      <c r="CZ473" s="77"/>
      <c r="DA473" s="77"/>
      <c r="DB473" s="77"/>
      <c r="DC473" s="77"/>
      <c r="DD473" s="77"/>
      <c r="DE473" s="77"/>
      <c r="DF473" s="77"/>
      <c r="DG473" s="77"/>
      <c r="DH473" s="77"/>
      <c r="DI473" s="77"/>
      <c r="DJ473" s="77"/>
      <c r="DK473" s="77"/>
      <c r="DL473" s="77"/>
      <c r="DM473" s="77"/>
      <c r="DN473" s="77"/>
      <c r="DO473" s="77"/>
      <c r="DP473" s="77"/>
      <c r="DQ473" s="77"/>
      <c r="DR473" s="77"/>
      <c r="DS473" s="77"/>
      <c r="DT473" s="77"/>
      <c r="DU473" s="77"/>
      <c r="DV473" s="77"/>
      <c r="DW473" s="77"/>
      <c r="DX473" s="77"/>
      <c r="DY473" s="77"/>
      <c r="DZ473" s="77"/>
      <c r="EA473" s="77"/>
      <c r="EB473" s="77"/>
      <c r="EC473" s="77"/>
      <c r="ED473" s="77"/>
      <c r="EE473" s="77"/>
      <c r="EF473" s="77"/>
      <c r="EG473" s="77"/>
      <c r="EH473" s="77"/>
      <c r="EI473" s="77"/>
      <c r="EJ473" s="77"/>
      <c r="EK473" s="77"/>
      <c r="EL473" s="77"/>
      <c r="EM473" s="77"/>
      <c r="EN473" s="77"/>
      <c r="EO473" s="77"/>
      <c r="EP473" s="77"/>
      <c r="EQ473" s="77"/>
      <c r="ER473" s="77"/>
      <c r="ES473" s="77"/>
      <c r="ET473" s="77"/>
      <c r="EU473" s="77"/>
      <c r="EV473" s="77"/>
      <c r="EW473" s="77"/>
      <c r="EX473" s="77"/>
      <c r="EY473" s="77"/>
      <c r="EZ473" s="77"/>
      <c r="FA473" s="77"/>
      <c r="FB473" s="77"/>
      <c r="FC473" s="77"/>
      <c r="FD473" s="77"/>
      <c r="FE473" s="77"/>
      <c r="FF473" s="77"/>
      <c r="FG473" s="77"/>
      <c r="FH473" s="77"/>
      <c r="FI473" s="77"/>
      <c r="FJ473" s="77"/>
      <c r="FK473" s="77"/>
    </row>
    <row r="474" spans="1:167" s="78" customFormat="1" x14ac:dyDescent="0.2">
      <c r="A474" s="97" t="s">
        <v>2246</v>
      </c>
      <c r="B474" s="97" t="s">
        <v>918</v>
      </c>
      <c r="C474" s="98" t="s">
        <v>1497</v>
      </c>
      <c r="D474" s="99" t="s">
        <v>17</v>
      </c>
      <c r="E474" s="99">
        <v>15</v>
      </c>
      <c r="F474" s="99">
        <v>0.3</v>
      </c>
      <c r="G474" s="100"/>
      <c r="H474" s="101"/>
      <c r="I474" s="123">
        <v>21.43</v>
      </c>
      <c r="J474" s="102">
        <f t="shared" si="21"/>
        <v>321.45</v>
      </c>
      <c r="K474" s="101">
        <f>BDI!$G$17</f>
        <v>0.11260000000000001</v>
      </c>
      <c r="L474" s="101"/>
      <c r="M474" s="101"/>
      <c r="N474" s="104">
        <f t="shared" si="22"/>
        <v>23.84</v>
      </c>
      <c r="O474" s="103">
        <f t="shared" si="23"/>
        <v>107.28</v>
      </c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  <c r="AN474" s="77"/>
      <c r="AO474" s="77"/>
      <c r="AP474" s="77"/>
      <c r="AQ474" s="77"/>
      <c r="AR474" s="77"/>
      <c r="AS474" s="77"/>
      <c r="AT474" s="77"/>
      <c r="AU474" s="77"/>
      <c r="AV474" s="77"/>
      <c r="AW474" s="77"/>
      <c r="AX474" s="77"/>
      <c r="AY474" s="77"/>
      <c r="AZ474" s="77"/>
      <c r="BA474" s="77"/>
      <c r="BB474" s="77"/>
      <c r="BC474" s="77"/>
      <c r="BD474" s="77"/>
      <c r="BE474" s="77"/>
      <c r="BF474" s="77"/>
      <c r="BG474" s="77"/>
      <c r="BH474" s="77"/>
      <c r="BI474" s="77"/>
      <c r="BJ474" s="77"/>
      <c r="BK474" s="77"/>
      <c r="BL474" s="77"/>
      <c r="BM474" s="77"/>
      <c r="BN474" s="77"/>
      <c r="BO474" s="77"/>
      <c r="BP474" s="77"/>
      <c r="BQ474" s="77"/>
      <c r="BR474" s="77"/>
      <c r="BS474" s="77"/>
      <c r="BT474" s="77"/>
      <c r="BU474" s="77"/>
      <c r="BV474" s="77"/>
      <c r="BW474" s="77"/>
      <c r="BX474" s="77"/>
      <c r="BY474" s="77"/>
      <c r="BZ474" s="77"/>
      <c r="CA474" s="77"/>
      <c r="CB474" s="77"/>
      <c r="CC474" s="77"/>
      <c r="CD474" s="77"/>
      <c r="CE474" s="77"/>
      <c r="CF474" s="77"/>
      <c r="CG474" s="77"/>
      <c r="CH474" s="77"/>
      <c r="CI474" s="77"/>
      <c r="CJ474" s="77"/>
      <c r="CK474" s="77"/>
      <c r="CL474" s="77"/>
      <c r="CM474" s="77"/>
      <c r="CN474" s="77"/>
      <c r="CO474" s="77"/>
      <c r="CP474" s="77"/>
      <c r="CQ474" s="77"/>
      <c r="CR474" s="77"/>
      <c r="CS474" s="77"/>
      <c r="CT474" s="77"/>
      <c r="CU474" s="77"/>
      <c r="CV474" s="77"/>
      <c r="CW474" s="77"/>
      <c r="CX474" s="77"/>
      <c r="CY474" s="77"/>
      <c r="CZ474" s="77"/>
      <c r="DA474" s="77"/>
      <c r="DB474" s="77"/>
      <c r="DC474" s="77"/>
      <c r="DD474" s="77"/>
      <c r="DE474" s="77"/>
      <c r="DF474" s="77"/>
      <c r="DG474" s="77"/>
      <c r="DH474" s="77"/>
      <c r="DI474" s="77"/>
      <c r="DJ474" s="77"/>
      <c r="DK474" s="77"/>
      <c r="DL474" s="77"/>
      <c r="DM474" s="77"/>
      <c r="DN474" s="77"/>
      <c r="DO474" s="77"/>
      <c r="DP474" s="77"/>
      <c r="DQ474" s="77"/>
      <c r="DR474" s="77"/>
      <c r="DS474" s="77"/>
      <c r="DT474" s="77"/>
      <c r="DU474" s="77"/>
      <c r="DV474" s="77"/>
      <c r="DW474" s="77"/>
      <c r="DX474" s="77"/>
      <c r="DY474" s="77"/>
      <c r="DZ474" s="77"/>
      <c r="EA474" s="77"/>
      <c r="EB474" s="77"/>
      <c r="EC474" s="77"/>
      <c r="ED474" s="77"/>
      <c r="EE474" s="77"/>
      <c r="EF474" s="77"/>
      <c r="EG474" s="77"/>
      <c r="EH474" s="77"/>
      <c r="EI474" s="77"/>
      <c r="EJ474" s="77"/>
      <c r="EK474" s="77"/>
      <c r="EL474" s="77"/>
      <c r="EM474" s="77"/>
      <c r="EN474" s="77"/>
      <c r="EO474" s="77"/>
      <c r="EP474" s="77"/>
      <c r="EQ474" s="77"/>
      <c r="ER474" s="77"/>
      <c r="ES474" s="77"/>
      <c r="ET474" s="77"/>
      <c r="EU474" s="77"/>
      <c r="EV474" s="77"/>
      <c r="EW474" s="77"/>
      <c r="EX474" s="77"/>
      <c r="EY474" s="77"/>
      <c r="EZ474" s="77"/>
      <c r="FA474" s="77"/>
      <c r="FB474" s="77"/>
      <c r="FC474" s="77"/>
      <c r="FD474" s="77"/>
      <c r="FE474" s="77"/>
      <c r="FF474" s="77"/>
      <c r="FG474" s="77"/>
      <c r="FH474" s="77"/>
      <c r="FI474" s="77"/>
      <c r="FJ474" s="77"/>
      <c r="FK474" s="77"/>
    </row>
    <row r="475" spans="1:167" s="78" customFormat="1" x14ac:dyDescent="0.2">
      <c r="A475" s="97" t="s">
        <v>2247</v>
      </c>
      <c r="B475" s="97" t="s">
        <v>919</v>
      </c>
      <c r="C475" s="98" t="s">
        <v>1498</v>
      </c>
      <c r="D475" s="99" t="s">
        <v>17</v>
      </c>
      <c r="E475" s="99">
        <v>15</v>
      </c>
      <c r="F475" s="99">
        <v>0.3</v>
      </c>
      <c r="G475" s="100"/>
      <c r="H475" s="101"/>
      <c r="I475" s="123">
        <v>8.5299999999999994</v>
      </c>
      <c r="J475" s="102">
        <f t="shared" si="21"/>
        <v>127.95</v>
      </c>
      <c r="K475" s="101">
        <f>BDI!$G$17</f>
        <v>0.11260000000000001</v>
      </c>
      <c r="L475" s="101"/>
      <c r="M475" s="101"/>
      <c r="N475" s="104">
        <f t="shared" si="22"/>
        <v>9.49</v>
      </c>
      <c r="O475" s="103">
        <f t="shared" si="23"/>
        <v>42.71</v>
      </c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77"/>
      <c r="AN475" s="77"/>
      <c r="AO475" s="77"/>
      <c r="AP475" s="77"/>
      <c r="AQ475" s="77"/>
      <c r="AR475" s="77"/>
      <c r="AS475" s="77"/>
      <c r="AT475" s="77"/>
      <c r="AU475" s="77"/>
      <c r="AV475" s="77"/>
      <c r="AW475" s="77"/>
      <c r="AX475" s="77"/>
      <c r="AY475" s="77"/>
      <c r="AZ475" s="77"/>
      <c r="BA475" s="77"/>
      <c r="BB475" s="77"/>
      <c r="BC475" s="77"/>
      <c r="BD475" s="77"/>
      <c r="BE475" s="77"/>
      <c r="BF475" s="77"/>
      <c r="BG475" s="77"/>
      <c r="BH475" s="77"/>
      <c r="BI475" s="77"/>
      <c r="BJ475" s="77"/>
      <c r="BK475" s="77"/>
      <c r="BL475" s="77"/>
      <c r="BM475" s="77"/>
      <c r="BN475" s="77"/>
      <c r="BO475" s="77"/>
      <c r="BP475" s="77"/>
      <c r="BQ475" s="77"/>
      <c r="BR475" s="77"/>
      <c r="BS475" s="77"/>
      <c r="BT475" s="77"/>
      <c r="BU475" s="77"/>
      <c r="BV475" s="77"/>
      <c r="BW475" s="77"/>
      <c r="BX475" s="77"/>
      <c r="BY475" s="77"/>
      <c r="BZ475" s="77"/>
      <c r="CA475" s="77"/>
      <c r="CB475" s="77"/>
      <c r="CC475" s="77"/>
      <c r="CD475" s="77"/>
      <c r="CE475" s="77"/>
      <c r="CF475" s="77"/>
      <c r="CG475" s="77"/>
      <c r="CH475" s="77"/>
      <c r="CI475" s="77"/>
      <c r="CJ475" s="77"/>
      <c r="CK475" s="77"/>
      <c r="CL475" s="77"/>
      <c r="CM475" s="77"/>
      <c r="CN475" s="77"/>
      <c r="CO475" s="77"/>
      <c r="CP475" s="77"/>
      <c r="CQ475" s="77"/>
      <c r="CR475" s="77"/>
      <c r="CS475" s="77"/>
      <c r="CT475" s="77"/>
      <c r="CU475" s="77"/>
      <c r="CV475" s="77"/>
      <c r="CW475" s="77"/>
      <c r="CX475" s="77"/>
      <c r="CY475" s="77"/>
      <c r="CZ475" s="77"/>
      <c r="DA475" s="77"/>
      <c r="DB475" s="77"/>
      <c r="DC475" s="77"/>
      <c r="DD475" s="77"/>
      <c r="DE475" s="77"/>
      <c r="DF475" s="77"/>
      <c r="DG475" s="77"/>
      <c r="DH475" s="77"/>
      <c r="DI475" s="77"/>
      <c r="DJ475" s="77"/>
      <c r="DK475" s="77"/>
      <c r="DL475" s="77"/>
      <c r="DM475" s="77"/>
      <c r="DN475" s="77"/>
      <c r="DO475" s="77"/>
      <c r="DP475" s="77"/>
      <c r="DQ475" s="77"/>
      <c r="DR475" s="77"/>
      <c r="DS475" s="77"/>
      <c r="DT475" s="77"/>
      <c r="DU475" s="77"/>
      <c r="DV475" s="77"/>
      <c r="DW475" s="77"/>
      <c r="DX475" s="77"/>
      <c r="DY475" s="77"/>
      <c r="DZ475" s="77"/>
      <c r="EA475" s="77"/>
      <c r="EB475" s="77"/>
      <c r="EC475" s="77"/>
      <c r="ED475" s="77"/>
      <c r="EE475" s="77"/>
      <c r="EF475" s="77"/>
      <c r="EG475" s="77"/>
      <c r="EH475" s="77"/>
      <c r="EI475" s="77"/>
      <c r="EJ475" s="77"/>
      <c r="EK475" s="77"/>
      <c r="EL475" s="77"/>
      <c r="EM475" s="77"/>
      <c r="EN475" s="77"/>
      <c r="EO475" s="77"/>
      <c r="EP475" s="77"/>
      <c r="EQ475" s="77"/>
      <c r="ER475" s="77"/>
      <c r="ES475" s="77"/>
      <c r="ET475" s="77"/>
      <c r="EU475" s="77"/>
      <c r="EV475" s="77"/>
      <c r="EW475" s="77"/>
      <c r="EX475" s="77"/>
      <c r="EY475" s="77"/>
      <c r="EZ475" s="77"/>
      <c r="FA475" s="77"/>
      <c r="FB475" s="77"/>
      <c r="FC475" s="77"/>
      <c r="FD475" s="77"/>
      <c r="FE475" s="77"/>
      <c r="FF475" s="77"/>
      <c r="FG475" s="77"/>
      <c r="FH475" s="77"/>
      <c r="FI475" s="77"/>
      <c r="FJ475" s="77"/>
      <c r="FK475" s="77"/>
    </row>
    <row r="476" spans="1:167" s="78" customFormat="1" x14ac:dyDescent="0.2">
      <c r="A476" s="97" t="s">
        <v>2248</v>
      </c>
      <c r="B476" s="97" t="s">
        <v>920</v>
      </c>
      <c r="C476" s="98" t="s">
        <v>1499</v>
      </c>
      <c r="D476" s="99" t="s">
        <v>8</v>
      </c>
      <c r="E476" s="99">
        <v>30</v>
      </c>
      <c r="F476" s="99">
        <v>0.3</v>
      </c>
      <c r="G476" s="100"/>
      <c r="H476" s="101"/>
      <c r="I476" s="123">
        <v>90.7</v>
      </c>
      <c r="J476" s="102">
        <f t="shared" si="21"/>
        <v>2721</v>
      </c>
      <c r="K476" s="101">
        <f>BDI!$G$17</f>
        <v>0.11260000000000001</v>
      </c>
      <c r="L476" s="101"/>
      <c r="M476" s="101"/>
      <c r="N476" s="104">
        <f t="shared" si="22"/>
        <v>100.91</v>
      </c>
      <c r="O476" s="103">
        <f t="shared" si="23"/>
        <v>908.19</v>
      </c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77"/>
      <c r="AN476" s="77"/>
      <c r="AO476" s="77"/>
      <c r="AP476" s="77"/>
      <c r="AQ476" s="77"/>
      <c r="AR476" s="77"/>
      <c r="AS476" s="77"/>
      <c r="AT476" s="77"/>
      <c r="AU476" s="77"/>
      <c r="AV476" s="77"/>
      <c r="AW476" s="77"/>
      <c r="AX476" s="77"/>
      <c r="AY476" s="77"/>
      <c r="AZ476" s="77"/>
      <c r="BA476" s="77"/>
      <c r="BB476" s="77"/>
      <c r="BC476" s="77"/>
      <c r="BD476" s="77"/>
      <c r="BE476" s="77"/>
      <c r="BF476" s="77"/>
      <c r="BG476" s="77"/>
      <c r="BH476" s="77"/>
      <c r="BI476" s="77"/>
      <c r="BJ476" s="77"/>
      <c r="BK476" s="77"/>
      <c r="BL476" s="77"/>
      <c r="BM476" s="77"/>
      <c r="BN476" s="77"/>
      <c r="BO476" s="77"/>
      <c r="BP476" s="77"/>
      <c r="BQ476" s="77"/>
      <c r="BR476" s="77"/>
      <c r="BS476" s="77"/>
      <c r="BT476" s="77"/>
      <c r="BU476" s="77"/>
      <c r="BV476" s="77"/>
      <c r="BW476" s="77"/>
      <c r="BX476" s="77"/>
      <c r="BY476" s="77"/>
      <c r="BZ476" s="77"/>
      <c r="CA476" s="77"/>
      <c r="CB476" s="77"/>
      <c r="CC476" s="77"/>
      <c r="CD476" s="77"/>
      <c r="CE476" s="77"/>
      <c r="CF476" s="77"/>
      <c r="CG476" s="77"/>
      <c r="CH476" s="77"/>
      <c r="CI476" s="77"/>
      <c r="CJ476" s="77"/>
      <c r="CK476" s="77"/>
      <c r="CL476" s="77"/>
      <c r="CM476" s="77"/>
      <c r="CN476" s="77"/>
      <c r="CO476" s="77"/>
      <c r="CP476" s="77"/>
      <c r="CQ476" s="77"/>
      <c r="CR476" s="77"/>
      <c r="CS476" s="77"/>
      <c r="CT476" s="77"/>
      <c r="CU476" s="77"/>
      <c r="CV476" s="77"/>
      <c r="CW476" s="77"/>
      <c r="CX476" s="77"/>
      <c r="CY476" s="77"/>
      <c r="CZ476" s="77"/>
      <c r="DA476" s="77"/>
      <c r="DB476" s="77"/>
      <c r="DC476" s="77"/>
      <c r="DD476" s="77"/>
      <c r="DE476" s="77"/>
      <c r="DF476" s="77"/>
      <c r="DG476" s="77"/>
      <c r="DH476" s="77"/>
      <c r="DI476" s="77"/>
      <c r="DJ476" s="77"/>
      <c r="DK476" s="77"/>
      <c r="DL476" s="77"/>
      <c r="DM476" s="77"/>
      <c r="DN476" s="77"/>
      <c r="DO476" s="77"/>
      <c r="DP476" s="77"/>
      <c r="DQ476" s="77"/>
      <c r="DR476" s="77"/>
      <c r="DS476" s="77"/>
      <c r="DT476" s="77"/>
      <c r="DU476" s="77"/>
      <c r="DV476" s="77"/>
      <c r="DW476" s="77"/>
      <c r="DX476" s="77"/>
      <c r="DY476" s="77"/>
      <c r="DZ476" s="77"/>
      <c r="EA476" s="77"/>
      <c r="EB476" s="77"/>
      <c r="EC476" s="77"/>
      <c r="ED476" s="77"/>
      <c r="EE476" s="77"/>
      <c r="EF476" s="77"/>
      <c r="EG476" s="77"/>
      <c r="EH476" s="77"/>
      <c r="EI476" s="77"/>
      <c r="EJ476" s="77"/>
      <c r="EK476" s="77"/>
      <c r="EL476" s="77"/>
      <c r="EM476" s="77"/>
      <c r="EN476" s="77"/>
      <c r="EO476" s="77"/>
      <c r="EP476" s="77"/>
      <c r="EQ476" s="77"/>
      <c r="ER476" s="77"/>
      <c r="ES476" s="77"/>
      <c r="ET476" s="77"/>
      <c r="EU476" s="77"/>
      <c r="EV476" s="77"/>
      <c r="EW476" s="77"/>
      <c r="EX476" s="77"/>
      <c r="EY476" s="77"/>
      <c r="EZ476" s="77"/>
      <c r="FA476" s="77"/>
      <c r="FB476" s="77"/>
      <c r="FC476" s="77"/>
      <c r="FD476" s="77"/>
      <c r="FE476" s="77"/>
      <c r="FF476" s="77"/>
      <c r="FG476" s="77"/>
      <c r="FH476" s="77"/>
      <c r="FI476" s="77"/>
      <c r="FJ476" s="77"/>
      <c r="FK476" s="77"/>
    </row>
    <row r="477" spans="1:167" s="78" customFormat="1" x14ac:dyDescent="0.2">
      <c r="A477" s="97" t="s">
        <v>2249</v>
      </c>
      <c r="B477" s="97" t="s">
        <v>921</v>
      </c>
      <c r="C477" s="98" t="s">
        <v>1500</v>
      </c>
      <c r="D477" s="99" t="s">
        <v>17</v>
      </c>
      <c r="E477" s="99">
        <v>15</v>
      </c>
      <c r="F477" s="99">
        <v>0.3</v>
      </c>
      <c r="G477" s="100"/>
      <c r="H477" s="101"/>
      <c r="I477" s="123">
        <v>42.094500000000004</v>
      </c>
      <c r="J477" s="102">
        <f t="shared" si="21"/>
        <v>631.41999999999996</v>
      </c>
      <c r="K477" s="101">
        <f>BDI!$G$17</f>
        <v>0.11260000000000001</v>
      </c>
      <c r="L477" s="101"/>
      <c r="M477" s="101"/>
      <c r="N477" s="104">
        <f t="shared" si="22"/>
        <v>46.83</v>
      </c>
      <c r="O477" s="103">
        <f t="shared" si="23"/>
        <v>210.74</v>
      </c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77"/>
      <c r="AN477" s="77"/>
      <c r="AO477" s="77"/>
      <c r="AP477" s="77"/>
      <c r="AQ477" s="77"/>
      <c r="AR477" s="77"/>
      <c r="AS477" s="77"/>
      <c r="AT477" s="77"/>
      <c r="AU477" s="77"/>
      <c r="AV477" s="77"/>
      <c r="AW477" s="77"/>
      <c r="AX477" s="77"/>
      <c r="AY477" s="77"/>
      <c r="AZ477" s="77"/>
      <c r="BA477" s="77"/>
      <c r="BB477" s="77"/>
      <c r="BC477" s="77"/>
      <c r="BD477" s="77"/>
      <c r="BE477" s="77"/>
      <c r="BF477" s="77"/>
      <c r="BG477" s="77"/>
      <c r="BH477" s="77"/>
      <c r="BI477" s="77"/>
      <c r="BJ477" s="77"/>
      <c r="BK477" s="77"/>
      <c r="BL477" s="77"/>
      <c r="BM477" s="77"/>
      <c r="BN477" s="77"/>
      <c r="BO477" s="77"/>
      <c r="BP477" s="77"/>
      <c r="BQ477" s="77"/>
      <c r="BR477" s="77"/>
      <c r="BS477" s="77"/>
      <c r="BT477" s="77"/>
      <c r="BU477" s="77"/>
      <c r="BV477" s="77"/>
      <c r="BW477" s="77"/>
      <c r="BX477" s="77"/>
      <c r="BY477" s="77"/>
      <c r="BZ477" s="77"/>
      <c r="CA477" s="77"/>
      <c r="CB477" s="77"/>
      <c r="CC477" s="77"/>
      <c r="CD477" s="77"/>
      <c r="CE477" s="77"/>
      <c r="CF477" s="77"/>
      <c r="CG477" s="77"/>
      <c r="CH477" s="77"/>
      <c r="CI477" s="77"/>
      <c r="CJ477" s="77"/>
      <c r="CK477" s="77"/>
      <c r="CL477" s="77"/>
      <c r="CM477" s="77"/>
      <c r="CN477" s="77"/>
      <c r="CO477" s="77"/>
      <c r="CP477" s="77"/>
      <c r="CQ477" s="77"/>
      <c r="CR477" s="77"/>
      <c r="CS477" s="77"/>
      <c r="CT477" s="77"/>
      <c r="CU477" s="77"/>
      <c r="CV477" s="77"/>
      <c r="CW477" s="77"/>
      <c r="CX477" s="77"/>
      <c r="CY477" s="77"/>
      <c r="CZ477" s="77"/>
      <c r="DA477" s="77"/>
      <c r="DB477" s="77"/>
      <c r="DC477" s="77"/>
      <c r="DD477" s="77"/>
      <c r="DE477" s="77"/>
      <c r="DF477" s="77"/>
      <c r="DG477" s="77"/>
      <c r="DH477" s="77"/>
      <c r="DI477" s="77"/>
      <c r="DJ477" s="77"/>
      <c r="DK477" s="77"/>
      <c r="DL477" s="77"/>
      <c r="DM477" s="77"/>
      <c r="DN477" s="77"/>
      <c r="DO477" s="77"/>
      <c r="DP477" s="77"/>
      <c r="DQ477" s="77"/>
      <c r="DR477" s="77"/>
      <c r="DS477" s="77"/>
      <c r="DT477" s="77"/>
      <c r="DU477" s="77"/>
      <c r="DV477" s="77"/>
      <c r="DW477" s="77"/>
      <c r="DX477" s="77"/>
      <c r="DY477" s="77"/>
      <c r="DZ477" s="77"/>
      <c r="EA477" s="77"/>
      <c r="EB477" s="77"/>
      <c r="EC477" s="77"/>
      <c r="ED477" s="77"/>
      <c r="EE477" s="77"/>
      <c r="EF477" s="77"/>
      <c r="EG477" s="77"/>
      <c r="EH477" s="77"/>
      <c r="EI477" s="77"/>
      <c r="EJ477" s="77"/>
      <c r="EK477" s="77"/>
      <c r="EL477" s="77"/>
      <c r="EM477" s="77"/>
      <c r="EN477" s="77"/>
      <c r="EO477" s="77"/>
      <c r="EP477" s="77"/>
      <c r="EQ477" s="77"/>
      <c r="ER477" s="77"/>
      <c r="ES477" s="77"/>
      <c r="ET477" s="77"/>
      <c r="EU477" s="77"/>
      <c r="EV477" s="77"/>
      <c r="EW477" s="77"/>
      <c r="EX477" s="77"/>
      <c r="EY477" s="77"/>
      <c r="EZ477" s="77"/>
      <c r="FA477" s="77"/>
      <c r="FB477" s="77"/>
      <c r="FC477" s="77"/>
      <c r="FD477" s="77"/>
      <c r="FE477" s="77"/>
      <c r="FF477" s="77"/>
      <c r="FG477" s="77"/>
      <c r="FH477" s="77"/>
      <c r="FI477" s="77"/>
      <c r="FJ477" s="77"/>
      <c r="FK477" s="77"/>
    </row>
    <row r="478" spans="1:167" s="78" customFormat="1" x14ac:dyDescent="0.2">
      <c r="A478" s="97" t="s">
        <v>2250</v>
      </c>
      <c r="B478" s="97" t="s">
        <v>922</v>
      </c>
      <c r="C478" s="98" t="s">
        <v>1501</v>
      </c>
      <c r="D478" s="99" t="s">
        <v>17</v>
      </c>
      <c r="E478" s="99">
        <v>15</v>
      </c>
      <c r="F478" s="99">
        <v>0.3</v>
      </c>
      <c r="G478" s="100"/>
      <c r="H478" s="101"/>
      <c r="I478" s="123">
        <v>26.153500000000001</v>
      </c>
      <c r="J478" s="102">
        <f t="shared" si="21"/>
        <v>392.3</v>
      </c>
      <c r="K478" s="101">
        <f>BDI!$G$17</f>
        <v>0.11260000000000001</v>
      </c>
      <c r="L478" s="101"/>
      <c r="M478" s="101"/>
      <c r="N478" s="104">
        <f t="shared" si="22"/>
        <v>29.1</v>
      </c>
      <c r="O478" s="103">
        <f t="shared" si="23"/>
        <v>130.94999999999999</v>
      </c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  <c r="AK478" s="77"/>
      <c r="AL478" s="77"/>
      <c r="AM478" s="77"/>
      <c r="AN478" s="77"/>
      <c r="AO478" s="77"/>
      <c r="AP478" s="77"/>
      <c r="AQ478" s="77"/>
      <c r="AR478" s="77"/>
      <c r="AS478" s="77"/>
      <c r="AT478" s="77"/>
      <c r="AU478" s="77"/>
      <c r="AV478" s="77"/>
      <c r="AW478" s="77"/>
      <c r="AX478" s="77"/>
      <c r="AY478" s="77"/>
      <c r="AZ478" s="77"/>
      <c r="BA478" s="77"/>
      <c r="BB478" s="77"/>
      <c r="BC478" s="77"/>
      <c r="BD478" s="77"/>
      <c r="BE478" s="77"/>
      <c r="BF478" s="77"/>
      <c r="BG478" s="77"/>
      <c r="BH478" s="77"/>
      <c r="BI478" s="77"/>
      <c r="BJ478" s="77"/>
      <c r="BK478" s="77"/>
      <c r="BL478" s="77"/>
      <c r="BM478" s="77"/>
      <c r="BN478" s="77"/>
      <c r="BO478" s="77"/>
      <c r="BP478" s="77"/>
      <c r="BQ478" s="77"/>
      <c r="BR478" s="77"/>
      <c r="BS478" s="77"/>
      <c r="BT478" s="77"/>
      <c r="BU478" s="77"/>
      <c r="BV478" s="77"/>
      <c r="BW478" s="77"/>
      <c r="BX478" s="77"/>
      <c r="BY478" s="77"/>
      <c r="BZ478" s="77"/>
      <c r="CA478" s="77"/>
      <c r="CB478" s="77"/>
      <c r="CC478" s="77"/>
      <c r="CD478" s="77"/>
      <c r="CE478" s="77"/>
      <c r="CF478" s="77"/>
      <c r="CG478" s="77"/>
      <c r="CH478" s="77"/>
      <c r="CI478" s="77"/>
      <c r="CJ478" s="77"/>
      <c r="CK478" s="77"/>
      <c r="CL478" s="77"/>
      <c r="CM478" s="77"/>
      <c r="CN478" s="77"/>
      <c r="CO478" s="77"/>
      <c r="CP478" s="77"/>
      <c r="CQ478" s="77"/>
      <c r="CR478" s="77"/>
      <c r="CS478" s="77"/>
      <c r="CT478" s="77"/>
      <c r="CU478" s="77"/>
      <c r="CV478" s="77"/>
      <c r="CW478" s="77"/>
      <c r="CX478" s="77"/>
      <c r="CY478" s="77"/>
      <c r="CZ478" s="77"/>
      <c r="DA478" s="77"/>
      <c r="DB478" s="77"/>
      <c r="DC478" s="77"/>
      <c r="DD478" s="77"/>
      <c r="DE478" s="77"/>
      <c r="DF478" s="77"/>
      <c r="DG478" s="77"/>
      <c r="DH478" s="77"/>
      <c r="DI478" s="77"/>
      <c r="DJ478" s="77"/>
      <c r="DK478" s="77"/>
      <c r="DL478" s="77"/>
      <c r="DM478" s="77"/>
      <c r="DN478" s="77"/>
      <c r="DO478" s="77"/>
      <c r="DP478" s="77"/>
      <c r="DQ478" s="77"/>
      <c r="DR478" s="77"/>
      <c r="DS478" s="77"/>
      <c r="DT478" s="77"/>
      <c r="DU478" s="77"/>
      <c r="DV478" s="77"/>
      <c r="DW478" s="77"/>
      <c r="DX478" s="77"/>
      <c r="DY478" s="77"/>
      <c r="DZ478" s="77"/>
      <c r="EA478" s="77"/>
      <c r="EB478" s="77"/>
      <c r="EC478" s="77"/>
      <c r="ED478" s="77"/>
      <c r="EE478" s="77"/>
      <c r="EF478" s="77"/>
      <c r="EG478" s="77"/>
      <c r="EH478" s="77"/>
      <c r="EI478" s="77"/>
      <c r="EJ478" s="77"/>
      <c r="EK478" s="77"/>
      <c r="EL478" s="77"/>
      <c r="EM478" s="77"/>
      <c r="EN478" s="77"/>
      <c r="EO478" s="77"/>
      <c r="EP478" s="77"/>
      <c r="EQ478" s="77"/>
      <c r="ER478" s="77"/>
      <c r="ES478" s="77"/>
      <c r="ET478" s="77"/>
      <c r="EU478" s="77"/>
      <c r="EV478" s="77"/>
      <c r="EW478" s="77"/>
      <c r="EX478" s="77"/>
      <c r="EY478" s="77"/>
      <c r="EZ478" s="77"/>
      <c r="FA478" s="77"/>
      <c r="FB478" s="77"/>
      <c r="FC478" s="77"/>
      <c r="FD478" s="77"/>
      <c r="FE478" s="77"/>
      <c r="FF478" s="77"/>
      <c r="FG478" s="77"/>
      <c r="FH478" s="77"/>
      <c r="FI478" s="77"/>
      <c r="FJ478" s="77"/>
      <c r="FK478" s="77"/>
    </row>
    <row r="479" spans="1:167" s="78" customFormat="1" x14ac:dyDescent="0.2">
      <c r="A479" s="97" t="s">
        <v>2251</v>
      </c>
      <c r="B479" s="97" t="s">
        <v>923</v>
      </c>
      <c r="C479" s="98" t="s">
        <v>1502</v>
      </c>
      <c r="D479" s="99" t="s">
        <v>8</v>
      </c>
      <c r="E479" s="99">
        <v>30</v>
      </c>
      <c r="F479" s="99">
        <v>0.3</v>
      </c>
      <c r="G479" s="100"/>
      <c r="H479" s="101"/>
      <c r="I479" s="123">
        <v>120.8</v>
      </c>
      <c r="J479" s="102">
        <f t="shared" si="21"/>
        <v>3624</v>
      </c>
      <c r="K479" s="101">
        <f>BDI!$G$17</f>
        <v>0.11260000000000001</v>
      </c>
      <c r="L479" s="101"/>
      <c r="M479" s="101"/>
      <c r="N479" s="104">
        <f t="shared" si="22"/>
        <v>134.4</v>
      </c>
      <c r="O479" s="103">
        <f t="shared" si="23"/>
        <v>1209.5999999999999</v>
      </c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  <c r="AK479" s="77"/>
      <c r="AL479" s="77"/>
      <c r="AM479" s="77"/>
      <c r="AN479" s="77"/>
      <c r="AO479" s="77"/>
      <c r="AP479" s="77"/>
      <c r="AQ479" s="77"/>
      <c r="AR479" s="77"/>
      <c r="AS479" s="77"/>
      <c r="AT479" s="77"/>
      <c r="AU479" s="77"/>
      <c r="AV479" s="77"/>
      <c r="AW479" s="77"/>
      <c r="AX479" s="77"/>
      <c r="AY479" s="77"/>
      <c r="AZ479" s="77"/>
      <c r="BA479" s="77"/>
      <c r="BB479" s="77"/>
      <c r="BC479" s="77"/>
      <c r="BD479" s="77"/>
      <c r="BE479" s="77"/>
      <c r="BF479" s="77"/>
      <c r="BG479" s="77"/>
      <c r="BH479" s="77"/>
      <c r="BI479" s="77"/>
      <c r="BJ479" s="77"/>
      <c r="BK479" s="77"/>
      <c r="BL479" s="77"/>
      <c r="BM479" s="77"/>
      <c r="BN479" s="77"/>
      <c r="BO479" s="77"/>
      <c r="BP479" s="77"/>
      <c r="BQ479" s="77"/>
      <c r="BR479" s="77"/>
      <c r="BS479" s="77"/>
      <c r="BT479" s="77"/>
      <c r="BU479" s="77"/>
      <c r="BV479" s="77"/>
      <c r="BW479" s="77"/>
      <c r="BX479" s="77"/>
      <c r="BY479" s="77"/>
      <c r="BZ479" s="77"/>
      <c r="CA479" s="77"/>
      <c r="CB479" s="77"/>
      <c r="CC479" s="77"/>
      <c r="CD479" s="77"/>
      <c r="CE479" s="77"/>
      <c r="CF479" s="77"/>
      <c r="CG479" s="77"/>
      <c r="CH479" s="77"/>
      <c r="CI479" s="77"/>
      <c r="CJ479" s="77"/>
      <c r="CK479" s="77"/>
      <c r="CL479" s="77"/>
      <c r="CM479" s="77"/>
      <c r="CN479" s="77"/>
      <c r="CO479" s="77"/>
      <c r="CP479" s="77"/>
      <c r="CQ479" s="77"/>
      <c r="CR479" s="77"/>
      <c r="CS479" s="77"/>
      <c r="CT479" s="77"/>
      <c r="CU479" s="77"/>
      <c r="CV479" s="77"/>
      <c r="CW479" s="77"/>
      <c r="CX479" s="77"/>
      <c r="CY479" s="77"/>
      <c r="CZ479" s="77"/>
      <c r="DA479" s="77"/>
      <c r="DB479" s="77"/>
      <c r="DC479" s="77"/>
      <c r="DD479" s="77"/>
      <c r="DE479" s="77"/>
      <c r="DF479" s="77"/>
      <c r="DG479" s="77"/>
      <c r="DH479" s="77"/>
      <c r="DI479" s="77"/>
      <c r="DJ479" s="77"/>
      <c r="DK479" s="77"/>
      <c r="DL479" s="77"/>
      <c r="DM479" s="77"/>
      <c r="DN479" s="77"/>
      <c r="DO479" s="77"/>
      <c r="DP479" s="77"/>
      <c r="DQ479" s="77"/>
      <c r="DR479" s="77"/>
      <c r="DS479" s="77"/>
      <c r="DT479" s="77"/>
      <c r="DU479" s="77"/>
      <c r="DV479" s="77"/>
      <c r="DW479" s="77"/>
      <c r="DX479" s="77"/>
      <c r="DY479" s="77"/>
      <c r="DZ479" s="77"/>
      <c r="EA479" s="77"/>
      <c r="EB479" s="77"/>
      <c r="EC479" s="77"/>
      <c r="ED479" s="77"/>
      <c r="EE479" s="77"/>
      <c r="EF479" s="77"/>
      <c r="EG479" s="77"/>
      <c r="EH479" s="77"/>
      <c r="EI479" s="77"/>
      <c r="EJ479" s="77"/>
      <c r="EK479" s="77"/>
      <c r="EL479" s="77"/>
      <c r="EM479" s="77"/>
      <c r="EN479" s="77"/>
      <c r="EO479" s="77"/>
      <c r="EP479" s="77"/>
      <c r="EQ479" s="77"/>
      <c r="ER479" s="77"/>
      <c r="ES479" s="77"/>
      <c r="ET479" s="77"/>
      <c r="EU479" s="77"/>
      <c r="EV479" s="77"/>
      <c r="EW479" s="77"/>
      <c r="EX479" s="77"/>
      <c r="EY479" s="77"/>
      <c r="EZ479" s="77"/>
      <c r="FA479" s="77"/>
      <c r="FB479" s="77"/>
      <c r="FC479" s="77"/>
      <c r="FD479" s="77"/>
      <c r="FE479" s="77"/>
      <c r="FF479" s="77"/>
      <c r="FG479" s="77"/>
      <c r="FH479" s="77"/>
      <c r="FI479" s="77"/>
      <c r="FJ479" s="77"/>
      <c r="FK479" s="77"/>
    </row>
    <row r="480" spans="1:167" s="78" customFormat="1" x14ac:dyDescent="0.2">
      <c r="A480" s="97" t="s">
        <v>2252</v>
      </c>
      <c r="B480" s="97" t="s">
        <v>924</v>
      </c>
      <c r="C480" s="98" t="s">
        <v>1503</v>
      </c>
      <c r="D480" s="99" t="s">
        <v>17</v>
      </c>
      <c r="E480" s="99">
        <v>15</v>
      </c>
      <c r="F480" s="99">
        <v>0.3</v>
      </c>
      <c r="G480" s="100"/>
      <c r="H480" s="101"/>
      <c r="I480" s="123">
        <v>64.609499999999997</v>
      </c>
      <c r="J480" s="102">
        <f t="shared" si="21"/>
        <v>969.14</v>
      </c>
      <c r="K480" s="101">
        <f>BDI!$G$17</f>
        <v>0.11260000000000001</v>
      </c>
      <c r="L480" s="101"/>
      <c r="M480" s="101"/>
      <c r="N480" s="104">
        <f t="shared" si="22"/>
        <v>71.88</v>
      </c>
      <c r="O480" s="103">
        <f t="shared" si="23"/>
        <v>323.45999999999998</v>
      </c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  <c r="AK480" s="77"/>
      <c r="AL480" s="77"/>
      <c r="AM480" s="77"/>
      <c r="AN480" s="77"/>
      <c r="AO480" s="77"/>
      <c r="AP480" s="77"/>
      <c r="AQ480" s="77"/>
      <c r="AR480" s="77"/>
      <c r="AS480" s="77"/>
      <c r="AT480" s="77"/>
      <c r="AU480" s="77"/>
      <c r="AV480" s="77"/>
      <c r="AW480" s="77"/>
      <c r="AX480" s="77"/>
      <c r="AY480" s="77"/>
      <c r="AZ480" s="77"/>
      <c r="BA480" s="77"/>
      <c r="BB480" s="77"/>
      <c r="BC480" s="77"/>
      <c r="BD480" s="77"/>
      <c r="BE480" s="77"/>
      <c r="BF480" s="77"/>
      <c r="BG480" s="77"/>
      <c r="BH480" s="77"/>
      <c r="BI480" s="77"/>
      <c r="BJ480" s="77"/>
      <c r="BK480" s="77"/>
      <c r="BL480" s="77"/>
      <c r="BM480" s="77"/>
      <c r="BN480" s="77"/>
      <c r="BO480" s="77"/>
      <c r="BP480" s="77"/>
      <c r="BQ480" s="77"/>
      <c r="BR480" s="77"/>
      <c r="BS480" s="77"/>
      <c r="BT480" s="77"/>
      <c r="BU480" s="77"/>
      <c r="BV480" s="77"/>
      <c r="BW480" s="77"/>
      <c r="BX480" s="77"/>
      <c r="BY480" s="77"/>
      <c r="BZ480" s="77"/>
      <c r="CA480" s="77"/>
      <c r="CB480" s="77"/>
      <c r="CC480" s="77"/>
      <c r="CD480" s="77"/>
      <c r="CE480" s="77"/>
      <c r="CF480" s="77"/>
      <c r="CG480" s="77"/>
      <c r="CH480" s="77"/>
      <c r="CI480" s="77"/>
      <c r="CJ480" s="77"/>
      <c r="CK480" s="77"/>
      <c r="CL480" s="77"/>
      <c r="CM480" s="77"/>
      <c r="CN480" s="77"/>
      <c r="CO480" s="77"/>
      <c r="CP480" s="77"/>
      <c r="CQ480" s="77"/>
      <c r="CR480" s="77"/>
      <c r="CS480" s="77"/>
      <c r="CT480" s="77"/>
      <c r="CU480" s="77"/>
      <c r="CV480" s="77"/>
      <c r="CW480" s="77"/>
      <c r="CX480" s="77"/>
      <c r="CY480" s="77"/>
      <c r="CZ480" s="77"/>
      <c r="DA480" s="77"/>
      <c r="DB480" s="77"/>
      <c r="DC480" s="77"/>
      <c r="DD480" s="77"/>
      <c r="DE480" s="77"/>
      <c r="DF480" s="77"/>
      <c r="DG480" s="77"/>
      <c r="DH480" s="77"/>
      <c r="DI480" s="77"/>
      <c r="DJ480" s="77"/>
      <c r="DK480" s="77"/>
      <c r="DL480" s="77"/>
      <c r="DM480" s="77"/>
      <c r="DN480" s="77"/>
      <c r="DO480" s="77"/>
      <c r="DP480" s="77"/>
      <c r="DQ480" s="77"/>
      <c r="DR480" s="77"/>
      <c r="DS480" s="77"/>
      <c r="DT480" s="77"/>
      <c r="DU480" s="77"/>
      <c r="DV480" s="77"/>
      <c r="DW480" s="77"/>
      <c r="DX480" s="77"/>
      <c r="DY480" s="77"/>
      <c r="DZ480" s="77"/>
      <c r="EA480" s="77"/>
      <c r="EB480" s="77"/>
      <c r="EC480" s="77"/>
      <c r="ED480" s="77"/>
      <c r="EE480" s="77"/>
      <c r="EF480" s="77"/>
      <c r="EG480" s="77"/>
      <c r="EH480" s="77"/>
      <c r="EI480" s="77"/>
      <c r="EJ480" s="77"/>
      <c r="EK480" s="77"/>
      <c r="EL480" s="77"/>
      <c r="EM480" s="77"/>
      <c r="EN480" s="77"/>
      <c r="EO480" s="77"/>
      <c r="EP480" s="77"/>
      <c r="EQ480" s="77"/>
      <c r="ER480" s="77"/>
      <c r="ES480" s="77"/>
      <c r="ET480" s="77"/>
      <c r="EU480" s="77"/>
      <c r="EV480" s="77"/>
      <c r="EW480" s="77"/>
      <c r="EX480" s="77"/>
      <c r="EY480" s="77"/>
      <c r="EZ480" s="77"/>
      <c r="FA480" s="77"/>
      <c r="FB480" s="77"/>
      <c r="FC480" s="77"/>
      <c r="FD480" s="77"/>
      <c r="FE480" s="77"/>
      <c r="FF480" s="77"/>
      <c r="FG480" s="77"/>
      <c r="FH480" s="77"/>
      <c r="FI480" s="77"/>
      <c r="FJ480" s="77"/>
      <c r="FK480" s="77"/>
    </row>
    <row r="481" spans="1:167" s="78" customFormat="1" x14ac:dyDescent="0.2">
      <c r="A481" s="97" t="s">
        <v>2253</v>
      </c>
      <c r="B481" s="97" t="s">
        <v>925</v>
      </c>
      <c r="C481" s="98" t="s">
        <v>1504</v>
      </c>
      <c r="D481" s="99" t="s">
        <v>17</v>
      </c>
      <c r="E481" s="99">
        <v>15</v>
      </c>
      <c r="F481" s="99">
        <v>0.3</v>
      </c>
      <c r="G481" s="100"/>
      <c r="H481" s="101"/>
      <c r="I481" s="123">
        <v>33.164499999999997</v>
      </c>
      <c r="J481" s="102">
        <f t="shared" si="21"/>
        <v>497.47</v>
      </c>
      <c r="K481" s="101">
        <f>BDI!$G$17</f>
        <v>0.11260000000000001</v>
      </c>
      <c r="L481" s="101"/>
      <c r="M481" s="101"/>
      <c r="N481" s="104">
        <f t="shared" si="22"/>
        <v>36.9</v>
      </c>
      <c r="O481" s="103">
        <f t="shared" si="23"/>
        <v>166.05</v>
      </c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  <c r="AK481" s="77"/>
      <c r="AL481" s="77"/>
      <c r="AM481" s="77"/>
      <c r="AN481" s="77"/>
      <c r="AO481" s="77"/>
      <c r="AP481" s="77"/>
      <c r="AQ481" s="77"/>
      <c r="AR481" s="77"/>
      <c r="AS481" s="77"/>
      <c r="AT481" s="77"/>
      <c r="AU481" s="77"/>
      <c r="AV481" s="77"/>
      <c r="AW481" s="77"/>
      <c r="AX481" s="77"/>
      <c r="AY481" s="77"/>
      <c r="AZ481" s="77"/>
      <c r="BA481" s="77"/>
      <c r="BB481" s="77"/>
      <c r="BC481" s="77"/>
      <c r="BD481" s="77"/>
      <c r="BE481" s="77"/>
      <c r="BF481" s="77"/>
      <c r="BG481" s="77"/>
      <c r="BH481" s="77"/>
      <c r="BI481" s="77"/>
      <c r="BJ481" s="77"/>
      <c r="BK481" s="77"/>
      <c r="BL481" s="77"/>
      <c r="BM481" s="77"/>
      <c r="BN481" s="77"/>
      <c r="BO481" s="77"/>
      <c r="BP481" s="77"/>
      <c r="BQ481" s="77"/>
      <c r="BR481" s="77"/>
      <c r="BS481" s="77"/>
      <c r="BT481" s="77"/>
      <c r="BU481" s="77"/>
      <c r="BV481" s="77"/>
      <c r="BW481" s="77"/>
      <c r="BX481" s="77"/>
      <c r="BY481" s="77"/>
      <c r="BZ481" s="77"/>
      <c r="CA481" s="77"/>
      <c r="CB481" s="77"/>
      <c r="CC481" s="77"/>
      <c r="CD481" s="77"/>
      <c r="CE481" s="77"/>
      <c r="CF481" s="77"/>
      <c r="CG481" s="77"/>
      <c r="CH481" s="77"/>
      <c r="CI481" s="77"/>
      <c r="CJ481" s="77"/>
      <c r="CK481" s="77"/>
      <c r="CL481" s="77"/>
      <c r="CM481" s="77"/>
      <c r="CN481" s="77"/>
      <c r="CO481" s="77"/>
      <c r="CP481" s="77"/>
      <c r="CQ481" s="77"/>
      <c r="CR481" s="77"/>
      <c r="CS481" s="77"/>
      <c r="CT481" s="77"/>
      <c r="CU481" s="77"/>
      <c r="CV481" s="77"/>
      <c r="CW481" s="77"/>
      <c r="CX481" s="77"/>
      <c r="CY481" s="77"/>
      <c r="CZ481" s="77"/>
      <c r="DA481" s="77"/>
      <c r="DB481" s="77"/>
      <c r="DC481" s="77"/>
      <c r="DD481" s="77"/>
      <c r="DE481" s="77"/>
      <c r="DF481" s="77"/>
      <c r="DG481" s="77"/>
      <c r="DH481" s="77"/>
      <c r="DI481" s="77"/>
      <c r="DJ481" s="77"/>
      <c r="DK481" s="77"/>
      <c r="DL481" s="77"/>
      <c r="DM481" s="77"/>
      <c r="DN481" s="77"/>
      <c r="DO481" s="77"/>
      <c r="DP481" s="77"/>
      <c r="DQ481" s="77"/>
      <c r="DR481" s="77"/>
      <c r="DS481" s="77"/>
      <c r="DT481" s="77"/>
      <c r="DU481" s="77"/>
      <c r="DV481" s="77"/>
      <c r="DW481" s="77"/>
      <c r="DX481" s="77"/>
      <c r="DY481" s="77"/>
      <c r="DZ481" s="77"/>
      <c r="EA481" s="77"/>
      <c r="EB481" s="77"/>
      <c r="EC481" s="77"/>
      <c r="ED481" s="77"/>
      <c r="EE481" s="77"/>
      <c r="EF481" s="77"/>
      <c r="EG481" s="77"/>
      <c r="EH481" s="77"/>
      <c r="EI481" s="77"/>
      <c r="EJ481" s="77"/>
      <c r="EK481" s="77"/>
      <c r="EL481" s="77"/>
      <c r="EM481" s="77"/>
      <c r="EN481" s="77"/>
      <c r="EO481" s="77"/>
      <c r="EP481" s="77"/>
      <c r="EQ481" s="77"/>
      <c r="ER481" s="77"/>
      <c r="ES481" s="77"/>
      <c r="ET481" s="77"/>
      <c r="EU481" s="77"/>
      <c r="EV481" s="77"/>
      <c r="EW481" s="77"/>
      <c r="EX481" s="77"/>
      <c r="EY481" s="77"/>
      <c r="EZ481" s="77"/>
      <c r="FA481" s="77"/>
      <c r="FB481" s="77"/>
      <c r="FC481" s="77"/>
      <c r="FD481" s="77"/>
      <c r="FE481" s="77"/>
      <c r="FF481" s="77"/>
      <c r="FG481" s="77"/>
      <c r="FH481" s="77"/>
      <c r="FI481" s="77"/>
      <c r="FJ481" s="77"/>
      <c r="FK481" s="77"/>
    </row>
    <row r="482" spans="1:167" s="78" customFormat="1" ht="25.5" x14ac:dyDescent="0.2">
      <c r="A482" s="97" t="s">
        <v>2254</v>
      </c>
      <c r="B482" s="97" t="s">
        <v>926</v>
      </c>
      <c r="C482" s="98" t="s">
        <v>1505</v>
      </c>
      <c r="D482" s="99" t="s">
        <v>8</v>
      </c>
      <c r="E482" s="99">
        <v>1500</v>
      </c>
      <c r="F482" s="99">
        <v>0.3</v>
      </c>
      <c r="G482" s="100"/>
      <c r="H482" s="101"/>
      <c r="I482" s="123">
        <v>8.2200000000000006</v>
      </c>
      <c r="J482" s="102">
        <f t="shared" si="21"/>
        <v>12330</v>
      </c>
      <c r="K482" s="101">
        <f>BDI!$G$17</f>
        <v>0.11260000000000001</v>
      </c>
      <c r="L482" s="101"/>
      <c r="M482" s="101"/>
      <c r="N482" s="104">
        <f t="shared" si="22"/>
        <v>9.15</v>
      </c>
      <c r="O482" s="103">
        <f t="shared" si="23"/>
        <v>4117.5</v>
      </c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  <c r="AK482" s="77"/>
      <c r="AL482" s="77"/>
      <c r="AM482" s="77"/>
      <c r="AN482" s="77"/>
      <c r="AO482" s="77"/>
      <c r="AP482" s="77"/>
      <c r="AQ482" s="77"/>
      <c r="AR482" s="77"/>
      <c r="AS482" s="77"/>
      <c r="AT482" s="77"/>
      <c r="AU482" s="77"/>
      <c r="AV482" s="77"/>
      <c r="AW482" s="77"/>
      <c r="AX482" s="77"/>
      <c r="AY482" s="77"/>
      <c r="AZ482" s="77"/>
      <c r="BA482" s="77"/>
      <c r="BB482" s="77"/>
      <c r="BC482" s="77"/>
      <c r="BD482" s="77"/>
      <c r="BE482" s="77"/>
      <c r="BF482" s="77"/>
      <c r="BG482" s="77"/>
      <c r="BH482" s="77"/>
      <c r="BI482" s="77"/>
      <c r="BJ482" s="77"/>
      <c r="BK482" s="77"/>
      <c r="BL482" s="77"/>
      <c r="BM482" s="77"/>
      <c r="BN482" s="77"/>
      <c r="BO482" s="77"/>
      <c r="BP482" s="77"/>
      <c r="BQ482" s="77"/>
      <c r="BR482" s="77"/>
      <c r="BS482" s="77"/>
      <c r="BT482" s="77"/>
      <c r="BU482" s="77"/>
      <c r="BV482" s="77"/>
      <c r="BW482" s="77"/>
      <c r="BX482" s="77"/>
      <c r="BY482" s="77"/>
      <c r="BZ482" s="77"/>
      <c r="CA482" s="77"/>
      <c r="CB482" s="77"/>
      <c r="CC482" s="77"/>
      <c r="CD482" s="77"/>
      <c r="CE482" s="77"/>
      <c r="CF482" s="77"/>
      <c r="CG482" s="77"/>
      <c r="CH482" s="77"/>
      <c r="CI482" s="77"/>
      <c r="CJ482" s="77"/>
      <c r="CK482" s="77"/>
      <c r="CL482" s="77"/>
      <c r="CM482" s="77"/>
      <c r="CN482" s="77"/>
      <c r="CO482" s="77"/>
      <c r="CP482" s="77"/>
      <c r="CQ482" s="77"/>
      <c r="CR482" s="77"/>
      <c r="CS482" s="77"/>
      <c r="CT482" s="77"/>
      <c r="CU482" s="77"/>
      <c r="CV482" s="77"/>
      <c r="CW482" s="77"/>
      <c r="CX482" s="77"/>
      <c r="CY482" s="77"/>
      <c r="CZ482" s="77"/>
      <c r="DA482" s="77"/>
      <c r="DB482" s="77"/>
      <c r="DC482" s="77"/>
      <c r="DD482" s="77"/>
      <c r="DE482" s="77"/>
      <c r="DF482" s="77"/>
      <c r="DG482" s="77"/>
      <c r="DH482" s="77"/>
      <c r="DI482" s="77"/>
      <c r="DJ482" s="77"/>
      <c r="DK482" s="77"/>
      <c r="DL482" s="77"/>
      <c r="DM482" s="77"/>
      <c r="DN482" s="77"/>
      <c r="DO482" s="77"/>
      <c r="DP482" s="77"/>
      <c r="DQ482" s="77"/>
      <c r="DR482" s="77"/>
      <c r="DS482" s="77"/>
      <c r="DT482" s="77"/>
      <c r="DU482" s="77"/>
      <c r="DV482" s="77"/>
      <c r="DW482" s="77"/>
      <c r="DX482" s="77"/>
      <c r="DY482" s="77"/>
      <c r="DZ482" s="77"/>
      <c r="EA482" s="77"/>
      <c r="EB482" s="77"/>
      <c r="EC482" s="77"/>
      <c r="ED482" s="77"/>
      <c r="EE482" s="77"/>
      <c r="EF482" s="77"/>
      <c r="EG482" s="77"/>
      <c r="EH482" s="77"/>
      <c r="EI482" s="77"/>
      <c r="EJ482" s="77"/>
      <c r="EK482" s="77"/>
      <c r="EL482" s="77"/>
      <c r="EM482" s="77"/>
      <c r="EN482" s="77"/>
      <c r="EO482" s="77"/>
      <c r="EP482" s="77"/>
      <c r="EQ482" s="77"/>
      <c r="ER482" s="77"/>
      <c r="ES482" s="77"/>
      <c r="ET482" s="77"/>
      <c r="EU482" s="77"/>
      <c r="EV482" s="77"/>
      <c r="EW482" s="77"/>
      <c r="EX482" s="77"/>
      <c r="EY482" s="77"/>
      <c r="EZ482" s="77"/>
      <c r="FA482" s="77"/>
      <c r="FB482" s="77"/>
      <c r="FC482" s="77"/>
      <c r="FD482" s="77"/>
      <c r="FE482" s="77"/>
      <c r="FF482" s="77"/>
      <c r="FG482" s="77"/>
      <c r="FH482" s="77"/>
      <c r="FI482" s="77"/>
      <c r="FJ482" s="77"/>
      <c r="FK482" s="77"/>
    </row>
    <row r="483" spans="1:167" s="78" customFormat="1" ht="25.5" x14ac:dyDescent="0.2">
      <c r="A483" s="97" t="s">
        <v>2255</v>
      </c>
      <c r="B483" s="97" t="s">
        <v>927</v>
      </c>
      <c r="C483" s="98" t="s">
        <v>1506</v>
      </c>
      <c r="D483" s="99" t="s">
        <v>8</v>
      </c>
      <c r="E483" s="99">
        <v>1500</v>
      </c>
      <c r="F483" s="99">
        <v>0.3</v>
      </c>
      <c r="G483" s="100"/>
      <c r="H483" s="101"/>
      <c r="I483" s="123">
        <v>9.84</v>
      </c>
      <c r="J483" s="102">
        <f t="shared" si="21"/>
        <v>14760</v>
      </c>
      <c r="K483" s="101">
        <f>BDI!$G$17</f>
        <v>0.11260000000000001</v>
      </c>
      <c r="L483" s="101"/>
      <c r="M483" s="101"/>
      <c r="N483" s="104">
        <f t="shared" si="22"/>
        <v>10.95</v>
      </c>
      <c r="O483" s="103">
        <f t="shared" si="23"/>
        <v>4927.5</v>
      </c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  <c r="AK483" s="77"/>
      <c r="AL483" s="77"/>
      <c r="AM483" s="77"/>
      <c r="AN483" s="77"/>
      <c r="AO483" s="77"/>
      <c r="AP483" s="77"/>
      <c r="AQ483" s="77"/>
      <c r="AR483" s="77"/>
      <c r="AS483" s="77"/>
      <c r="AT483" s="77"/>
      <c r="AU483" s="77"/>
      <c r="AV483" s="77"/>
      <c r="AW483" s="77"/>
      <c r="AX483" s="77"/>
      <c r="AY483" s="77"/>
      <c r="AZ483" s="77"/>
      <c r="BA483" s="77"/>
      <c r="BB483" s="77"/>
      <c r="BC483" s="77"/>
      <c r="BD483" s="77"/>
      <c r="BE483" s="77"/>
      <c r="BF483" s="77"/>
      <c r="BG483" s="77"/>
      <c r="BH483" s="77"/>
      <c r="BI483" s="77"/>
      <c r="BJ483" s="77"/>
      <c r="BK483" s="77"/>
      <c r="BL483" s="77"/>
      <c r="BM483" s="77"/>
      <c r="BN483" s="77"/>
      <c r="BO483" s="77"/>
      <c r="BP483" s="77"/>
      <c r="BQ483" s="77"/>
      <c r="BR483" s="77"/>
      <c r="BS483" s="77"/>
      <c r="BT483" s="77"/>
      <c r="BU483" s="77"/>
      <c r="BV483" s="77"/>
      <c r="BW483" s="77"/>
      <c r="BX483" s="77"/>
      <c r="BY483" s="77"/>
      <c r="BZ483" s="77"/>
      <c r="CA483" s="77"/>
      <c r="CB483" s="77"/>
      <c r="CC483" s="77"/>
      <c r="CD483" s="77"/>
      <c r="CE483" s="77"/>
      <c r="CF483" s="77"/>
      <c r="CG483" s="77"/>
      <c r="CH483" s="77"/>
      <c r="CI483" s="77"/>
      <c r="CJ483" s="77"/>
      <c r="CK483" s="77"/>
      <c r="CL483" s="77"/>
      <c r="CM483" s="77"/>
      <c r="CN483" s="77"/>
      <c r="CO483" s="77"/>
      <c r="CP483" s="77"/>
      <c r="CQ483" s="77"/>
      <c r="CR483" s="77"/>
      <c r="CS483" s="77"/>
      <c r="CT483" s="77"/>
      <c r="CU483" s="77"/>
      <c r="CV483" s="77"/>
      <c r="CW483" s="77"/>
      <c r="CX483" s="77"/>
      <c r="CY483" s="77"/>
      <c r="CZ483" s="77"/>
      <c r="DA483" s="77"/>
      <c r="DB483" s="77"/>
      <c r="DC483" s="77"/>
      <c r="DD483" s="77"/>
      <c r="DE483" s="77"/>
      <c r="DF483" s="77"/>
      <c r="DG483" s="77"/>
      <c r="DH483" s="77"/>
      <c r="DI483" s="77"/>
      <c r="DJ483" s="77"/>
      <c r="DK483" s="77"/>
      <c r="DL483" s="77"/>
      <c r="DM483" s="77"/>
      <c r="DN483" s="77"/>
      <c r="DO483" s="77"/>
      <c r="DP483" s="77"/>
      <c r="DQ483" s="77"/>
      <c r="DR483" s="77"/>
      <c r="DS483" s="77"/>
      <c r="DT483" s="77"/>
      <c r="DU483" s="77"/>
      <c r="DV483" s="77"/>
      <c r="DW483" s="77"/>
      <c r="DX483" s="77"/>
      <c r="DY483" s="77"/>
      <c r="DZ483" s="77"/>
      <c r="EA483" s="77"/>
      <c r="EB483" s="77"/>
      <c r="EC483" s="77"/>
      <c r="ED483" s="77"/>
      <c r="EE483" s="77"/>
      <c r="EF483" s="77"/>
      <c r="EG483" s="77"/>
      <c r="EH483" s="77"/>
      <c r="EI483" s="77"/>
      <c r="EJ483" s="77"/>
      <c r="EK483" s="77"/>
      <c r="EL483" s="77"/>
      <c r="EM483" s="77"/>
      <c r="EN483" s="77"/>
      <c r="EO483" s="77"/>
      <c r="EP483" s="77"/>
      <c r="EQ483" s="77"/>
      <c r="ER483" s="77"/>
      <c r="ES483" s="77"/>
      <c r="ET483" s="77"/>
      <c r="EU483" s="77"/>
      <c r="EV483" s="77"/>
      <c r="EW483" s="77"/>
      <c r="EX483" s="77"/>
      <c r="EY483" s="77"/>
      <c r="EZ483" s="77"/>
      <c r="FA483" s="77"/>
      <c r="FB483" s="77"/>
      <c r="FC483" s="77"/>
      <c r="FD483" s="77"/>
      <c r="FE483" s="77"/>
      <c r="FF483" s="77"/>
      <c r="FG483" s="77"/>
      <c r="FH483" s="77"/>
      <c r="FI483" s="77"/>
      <c r="FJ483" s="77"/>
      <c r="FK483" s="77"/>
    </row>
    <row r="484" spans="1:167" s="78" customFormat="1" ht="25.5" x14ac:dyDescent="0.2">
      <c r="A484" s="97" t="s">
        <v>2256</v>
      </c>
      <c r="B484" s="97" t="s">
        <v>928</v>
      </c>
      <c r="C484" s="98" t="s">
        <v>1507</v>
      </c>
      <c r="D484" s="99" t="s">
        <v>8</v>
      </c>
      <c r="E484" s="99">
        <v>1500</v>
      </c>
      <c r="F484" s="99">
        <v>0.3</v>
      </c>
      <c r="G484" s="100"/>
      <c r="H484" s="101"/>
      <c r="I484" s="123">
        <v>10.08</v>
      </c>
      <c r="J484" s="102">
        <f t="shared" si="21"/>
        <v>15120</v>
      </c>
      <c r="K484" s="101">
        <f>BDI!$G$17</f>
        <v>0.11260000000000001</v>
      </c>
      <c r="L484" s="101"/>
      <c r="M484" s="101"/>
      <c r="N484" s="104">
        <f t="shared" si="22"/>
        <v>11.22</v>
      </c>
      <c r="O484" s="103">
        <f t="shared" si="23"/>
        <v>5049</v>
      </c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  <c r="AK484" s="77"/>
      <c r="AL484" s="77"/>
      <c r="AM484" s="77"/>
      <c r="AN484" s="77"/>
      <c r="AO484" s="77"/>
      <c r="AP484" s="77"/>
      <c r="AQ484" s="77"/>
      <c r="AR484" s="77"/>
      <c r="AS484" s="77"/>
      <c r="AT484" s="77"/>
      <c r="AU484" s="77"/>
      <c r="AV484" s="77"/>
      <c r="AW484" s="77"/>
      <c r="AX484" s="77"/>
      <c r="AY484" s="77"/>
      <c r="AZ484" s="77"/>
      <c r="BA484" s="77"/>
      <c r="BB484" s="77"/>
      <c r="BC484" s="77"/>
      <c r="BD484" s="77"/>
      <c r="BE484" s="77"/>
      <c r="BF484" s="77"/>
      <c r="BG484" s="77"/>
      <c r="BH484" s="77"/>
      <c r="BI484" s="77"/>
      <c r="BJ484" s="77"/>
      <c r="BK484" s="77"/>
      <c r="BL484" s="77"/>
      <c r="BM484" s="77"/>
      <c r="BN484" s="77"/>
      <c r="BO484" s="77"/>
      <c r="BP484" s="77"/>
      <c r="BQ484" s="77"/>
      <c r="BR484" s="77"/>
      <c r="BS484" s="77"/>
      <c r="BT484" s="77"/>
      <c r="BU484" s="77"/>
      <c r="BV484" s="77"/>
      <c r="BW484" s="77"/>
      <c r="BX484" s="77"/>
      <c r="BY484" s="77"/>
      <c r="BZ484" s="77"/>
      <c r="CA484" s="77"/>
      <c r="CB484" s="77"/>
      <c r="CC484" s="77"/>
      <c r="CD484" s="77"/>
      <c r="CE484" s="77"/>
      <c r="CF484" s="77"/>
      <c r="CG484" s="77"/>
      <c r="CH484" s="77"/>
      <c r="CI484" s="77"/>
      <c r="CJ484" s="77"/>
      <c r="CK484" s="77"/>
      <c r="CL484" s="77"/>
      <c r="CM484" s="77"/>
      <c r="CN484" s="77"/>
      <c r="CO484" s="77"/>
      <c r="CP484" s="77"/>
      <c r="CQ484" s="77"/>
      <c r="CR484" s="77"/>
      <c r="CS484" s="77"/>
      <c r="CT484" s="77"/>
      <c r="CU484" s="77"/>
      <c r="CV484" s="77"/>
      <c r="CW484" s="77"/>
      <c r="CX484" s="77"/>
      <c r="CY484" s="77"/>
      <c r="CZ484" s="77"/>
      <c r="DA484" s="77"/>
      <c r="DB484" s="77"/>
      <c r="DC484" s="77"/>
      <c r="DD484" s="77"/>
      <c r="DE484" s="77"/>
      <c r="DF484" s="77"/>
      <c r="DG484" s="77"/>
      <c r="DH484" s="77"/>
      <c r="DI484" s="77"/>
      <c r="DJ484" s="77"/>
      <c r="DK484" s="77"/>
      <c r="DL484" s="77"/>
      <c r="DM484" s="77"/>
      <c r="DN484" s="77"/>
      <c r="DO484" s="77"/>
      <c r="DP484" s="77"/>
      <c r="DQ484" s="77"/>
      <c r="DR484" s="77"/>
      <c r="DS484" s="77"/>
      <c r="DT484" s="77"/>
      <c r="DU484" s="77"/>
      <c r="DV484" s="77"/>
      <c r="DW484" s="77"/>
      <c r="DX484" s="77"/>
      <c r="DY484" s="77"/>
      <c r="DZ484" s="77"/>
      <c r="EA484" s="77"/>
      <c r="EB484" s="77"/>
      <c r="EC484" s="77"/>
      <c r="ED484" s="77"/>
      <c r="EE484" s="77"/>
      <c r="EF484" s="77"/>
      <c r="EG484" s="77"/>
      <c r="EH484" s="77"/>
      <c r="EI484" s="77"/>
      <c r="EJ484" s="77"/>
      <c r="EK484" s="77"/>
      <c r="EL484" s="77"/>
      <c r="EM484" s="77"/>
      <c r="EN484" s="77"/>
      <c r="EO484" s="77"/>
      <c r="EP484" s="77"/>
      <c r="EQ484" s="77"/>
      <c r="ER484" s="77"/>
      <c r="ES484" s="77"/>
      <c r="ET484" s="77"/>
      <c r="EU484" s="77"/>
      <c r="EV484" s="77"/>
      <c r="EW484" s="77"/>
      <c r="EX484" s="77"/>
      <c r="EY484" s="77"/>
      <c r="EZ484" s="77"/>
      <c r="FA484" s="77"/>
      <c r="FB484" s="77"/>
      <c r="FC484" s="77"/>
      <c r="FD484" s="77"/>
      <c r="FE484" s="77"/>
      <c r="FF484" s="77"/>
      <c r="FG484" s="77"/>
      <c r="FH484" s="77"/>
      <c r="FI484" s="77"/>
      <c r="FJ484" s="77"/>
      <c r="FK484" s="77"/>
    </row>
    <row r="485" spans="1:167" s="78" customFormat="1" ht="25.5" x14ac:dyDescent="0.2">
      <c r="A485" s="97" t="s">
        <v>2257</v>
      </c>
      <c r="B485" s="97" t="s">
        <v>929</v>
      </c>
      <c r="C485" s="98" t="s">
        <v>1508</v>
      </c>
      <c r="D485" s="99" t="s">
        <v>8</v>
      </c>
      <c r="E485" s="99">
        <v>1500</v>
      </c>
      <c r="F485" s="99">
        <v>0.3</v>
      </c>
      <c r="G485" s="100"/>
      <c r="H485" s="101"/>
      <c r="I485" s="123">
        <v>12.26</v>
      </c>
      <c r="J485" s="102">
        <f t="shared" si="21"/>
        <v>18390</v>
      </c>
      <c r="K485" s="101">
        <f>BDI!$G$17</f>
        <v>0.11260000000000001</v>
      </c>
      <c r="L485" s="101"/>
      <c r="M485" s="101"/>
      <c r="N485" s="104">
        <f t="shared" si="22"/>
        <v>13.64</v>
      </c>
      <c r="O485" s="103">
        <f t="shared" si="23"/>
        <v>6138</v>
      </c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  <c r="AK485" s="77"/>
      <c r="AL485" s="77"/>
      <c r="AM485" s="77"/>
      <c r="AN485" s="77"/>
      <c r="AO485" s="77"/>
      <c r="AP485" s="77"/>
      <c r="AQ485" s="77"/>
      <c r="AR485" s="77"/>
      <c r="AS485" s="77"/>
      <c r="AT485" s="77"/>
      <c r="AU485" s="77"/>
      <c r="AV485" s="77"/>
      <c r="AW485" s="77"/>
      <c r="AX485" s="77"/>
      <c r="AY485" s="77"/>
      <c r="AZ485" s="77"/>
      <c r="BA485" s="77"/>
      <c r="BB485" s="77"/>
      <c r="BC485" s="77"/>
      <c r="BD485" s="77"/>
      <c r="BE485" s="77"/>
      <c r="BF485" s="77"/>
      <c r="BG485" s="77"/>
      <c r="BH485" s="77"/>
      <c r="BI485" s="77"/>
      <c r="BJ485" s="77"/>
      <c r="BK485" s="77"/>
      <c r="BL485" s="77"/>
      <c r="BM485" s="77"/>
      <c r="BN485" s="77"/>
      <c r="BO485" s="77"/>
      <c r="BP485" s="77"/>
      <c r="BQ485" s="77"/>
      <c r="BR485" s="77"/>
      <c r="BS485" s="77"/>
      <c r="BT485" s="77"/>
      <c r="BU485" s="77"/>
      <c r="BV485" s="77"/>
      <c r="BW485" s="77"/>
      <c r="BX485" s="77"/>
      <c r="BY485" s="77"/>
      <c r="BZ485" s="77"/>
      <c r="CA485" s="77"/>
      <c r="CB485" s="77"/>
      <c r="CC485" s="77"/>
      <c r="CD485" s="77"/>
      <c r="CE485" s="77"/>
      <c r="CF485" s="77"/>
      <c r="CG485" s="77"/>
      <c r="CH485" s="77"/>
      <c r="CI485" s="77"/>
      <c r="CJ485" s="77"/>
      <c r="CK485" s="77"/>
      <c r="CL485" s="77"/>
      <c r="CM485" s="77"/>
      <c r="CN485" s="77"/>
      <c r="CO485" s="77"/>
      <c r="CP485" s="77"/>
      <c r="CQ485" s="77"/>
      <c r="CR485" s="77"/>
      <c r="CS485" s="77"/>
      <c r="CT485" s="77"/>
      <c r="CU485" s="77"/>
      <c r="CV485" s="77"/>
      <c r="CW485" s="77"/>
      <c r="CX485" s="77"/>
      <c r="CY485" s="77"/>
      <c r="CZ485" s="77"/>
      <c r="DA485" s="77"/>
      <c r="DB485" s="77"/>
      <c r="DC485" s="77"/>
      <c r="DD485" s="77"/>
      <c r="DE485" s="77"/>
      <c r="DF485" s="77"/>
      <c r="DG485" s="77"/>
      <c r="DH485" s="77"/>
      <c r="DI485" s="77"/>
      <c r="DJ485" s="77"/>
      <c r="DK485" s="77"/>
      <c r="DL485" s="77"/>
      <c r="DM485" s="77"/>
      <c r="DN485" s="77"/>
      <c r="DO485" s="77"/>
      <c r="DP485" s="77"/>
      <c r="DQ485" s="77"/>
      <c r="DR485" s="77"/>
      <c r="DS485" s="77"/>
      <c r="DT485" s="77"/>
      <c r="DU485" s="77"/>
      <c r="DV485" s="77"/>
      <c r="DW485" s="77"/>
      <c r="DX485" s="77"/>
      <c r="DY485" s="77"/>
      <c r="DZ485" s="77"/>
      <c r="EA485" s="77"/>
      <c r="EB485" s="77"/>
      <c r="EC485" s="77"/>
      <c r="ED485" s="77"/>
      <c r="EE485" s="77"/>
      <c r="EF485" s="77"/>
      <c r="EG485" s="77"/>
      <c r="EH485" s="77"/>
      <c r="EI485" s="77"/>
      <c r="EJ485" s="77"/>
      <c r="EK485" s="77"/>
      <c r="EL485" s="77"/>
      <c r="EM485" s="77"/>
      <c r="EN485" s="77"/>
      <c r="EO485" s="77"/>
      <c r="EP485" s="77"/>
      <c r="EQ485" s="77"/>
      <c r="ER485" s="77"/>
      <c r="ES485" s="77"/>
      <c r="ET485" s="77"/>
      <c r="EU485" s="77"/>
      <c r="EV485" s="77"/>
      <c r="EW485" s="77"/>
      <c r="EX485" s="77"/>
      <c r="EY485" s="77"/>
      <c r="EZ485" s="77"/>
      <c r="FA485" s="77"/>
      <c r="FB485" s="77"/>
      <c r="FC485" s="77"/>
      <c r="FD485" s="77"/>
      <c r="FE485" s="77"/>
      <c r="FF485" s="77"/>
      <c r="FG485" s="77"/>
      <c r="FH485" s="77"/>
      <c r="FI485" s="77"/>
      <c r="FJ485" s="77"/>
      <c r="FK485" s="77"/>
    </row>
    <row r="486" spans="1:167" s="78" customFormat="1" ht="25.5" x14ac:dyDescent="0.2">
      <c r="A486" s="97" t="s">
        <v>2258</v>
      </c>
      <c r="B486" s="97" t="s">
        <v>930</v>
      </c>
      <c r="C486" s="98" t="s">
        <v>1509</v>
      </c>
      <c r="D486" s="99" t="s">
        <v>8</v>
      </c>
      <c r="E486" s="99">
        <v>600</v>
      </c>
      <c r="F486" s="99">
        <v>0.3</v>
      </c>
      <c r="G486" s="100"/>
      <c r="H486" s="101"/>
      <c r="I486" s="123">
        <v>12.97</v>
      </c>
      <c r="J486" s="102">
        <f t="shared" si="21"/>
        <v>7782</v>
      </c>
      <c r="K486" s="101">
        <f>BDI!$G$17</f>
        <v>0.11260000000000001</v>
      </c>
      <c r="L486" s="101"/>
      <c r="M486" s="101"/>
      <c r="N486" s="104">
        <f t="shared" si="22"/>
        <v>14.43</v>
      </c>
      <c r="O486" s="103">
        <f t="shared" si="23"/>
        <v>2597.4</v>
      </c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  <c r="AK486" s="77"/>
      <c r="AL486" s="77"/>
      <c r="AM486" s="77"/>
      <c r="AN486" s="77"/>
      <c r="AO486" s="77"/>
      <c r="AP486" s="77"/>
      <c r="AQ486" s="77"/>
      <c r="AR486" s="77"/>
      <c r="AS486" s="77"/>
      <c r="AT486" s="77"/>
      <c r="AU486" s="77"/>
      <c r="AV486" s="77"/>
      <c r="AW486" s="77"/>
      <c r="AX486" s="77"/>
      <c r="AY486" s="77"/>
      <c r="AZ486" s="77"/>
      <c r="BA486" s="77"/>
      <c r="BB486" s="77"/>
      <c r="BC486" s="77"/>
      <c r="BD486" s="77"/>
      <c r="BE486" s="77"/>
      <c r="BF486" s="77"/>
      <c r="BG486" s="77"/>
      <c r="BH486" s="77"/>
      <c r="BI486" s="77"/>
      <c r="BJ486" s="77"/>
      <c r="BK486" s="77"/>
      <c r="BL486" s="77"/>
      <c r="BM486" s="77"/>
      <c r="BN486" s="77"/>
      <c r="BO486" s="77"/>
      <c r="BP486" s="77"/>
      <c r="BQ486" s="77"/>
      <c r="BR486" s="77"/>
      <c r="BS486" s="77"/>
      <c r="BT486" s="77"/>
      <c r="BU486" s="77"/>
      <c r="BV486" s="77"/>
      <c r="BW486" s="77"/>
      <c r="BX486" s="77"/>
      <c r="BY486" s="77"/>
      <c r="BZ486" s="77"/>
      <c r="CA486" s="77"/>
      <c r="CB486" s="77"/>
      <c r="CC486" s="77"/>
      <c r="CD486" s="77"/>
      <c r="CE486" s="77"/>
      <c r="CF486" s="77"/>
      <c r="CG486" s="77"/>
      <c r="CH486" s="77"/>
      <c r="CI486" s="77"/>
      <c r="CJ486" s="77"/>
      <c r="CK486" s="77"/>
      <c r="CL486" s="77"/>
      <c r="CM486" s="77"/>
      <c r="CN486" s="77"/>
      <c r="CO486" s="77"/>
      <c r="CP486" s="77"/>
      <c r="CQ486" s="77"/>
      <c r="CR486" s="77"/>
      <c r="CS486" s="77"/>
      <c r="CT486" s="77"/>
      <c r="CU486" s="77"/>
      <c r="CV486" s="77"/>
      <c r="CW486" s="77"/>
      <c r="CX486" s="77"/>
      <c r="CY486" s="77"/>
      <c r="CZ486" s="77"/>
      <c r="DA486" s="77"/>
      <c r="DB486" s="77"/>
      <c r="DC486" s="77"/>
      <c r="DD486" s="77"/>
      <c r="DE486" s="77"/>
      <c r="DF486" s="77"/>
      <c r="DG486" s="77"/>
      <c r="DH486" s="77"/>
      <c r="DI486" s="77"/>
      <c r="DJ486" s="77"/>
      <c r="DK486" s="77"/>
      <c r="DL486" s="77"/>
      <c r="DM486" s="77"/>
      <c r="DN486" s="77"/>
      <c r="DO486" s="77"/>
      <c r="DP486" s="77"/>
      <c r="DQ486" s="77"/>
      <c r="DR486" s="77"/>
      <c r="DS486" s="77"/>
      <c r="DT486" s="77"/>
      <c r="DU486" s="77"/>
      <c r="DV486" s="77"/>
      <c r="DW486" s="77"/>
      <c r="DX486" s="77"/>
      <c r="DY486" s="77"/>
      <c r="DZ486" s="77"/>
      <c r="EA486" s="77"/>
      <c r="EB486" s="77"/>
      <c r="EC486" s="77"/>
      <c r="ED486" s="77"/>
      <c r="EE486" s="77"/>
      <c r="EF486" s="77"/>
      <c r="EG486" s="77"/>
      <c r="EH486" s="77"/>
      <c r="EI486" s="77"/>
      <c r="EJ486" s="77"/>
      <c r="EK486" s="77"/>
      <c r="EL486" s="77"/>
      <c r="EM486" s="77"/>
      <c r="EN486" s="77"/>
      <c r="EO486" s="77"/>
      <c r="EP486" s="77"/>
      <c r="EQ486" s="77"/>
      <c r="ER486" s="77"/>
      <c r="ES486" s="77"/>
      <c r="ET486" s="77"/>
      <c r="EU486" s="77"/>
      <c r="EV486" s="77"/>
      <c r="EW486" s="77"/>
      <c r="EX486" s="77"/>
      <c r="EY486" s="77"/>
      <c r="EZ486" s="77"/>
      <c r="FA486" s="77"/>
      <c r="FB486" s="77"/>
      <c r="FC486" s="77"/>
      <c r="FD486" s="77"/>
      <c r="FE486" s="77"/>
      <c r="FF486" s="77"/>
      <c r="FG486" s="77"/>
      <c r="FH486" s="77"/>
      <c r="FI486" s="77"/>
      <c r="FJ486" s="77"/>
      <c r="FK486" s="77"/>
    </row>
    <row r="487" spans="1:167" s="78" customFormat="1" ht="38.25" x14ac:dyDescent="0.2">
      <c r="A487" s="97" t="s">
        <v>2259</v>
      </c>
      <c r="B487" s="97" t="s">
        <v>931</v>
      </c>
      <c r="C487" s="98" t="s">
        <v>1510</v>
      </c>
      <c r="D487" s="99" t="s">
        <v>8</v>
      </c>
      <c r="E487" s="99">
        <v>600</v>
      </c>
      <c r="F487" s="99">
        <v>0.3</v>
      </c>
      <c r="G487" s="100"/>
      <c r="H487" s="101"/>
      <c r="I487" s="123">
        <v>14.98</v>
      </c>
      <c r="J487" s="102">
        <f t="shared" si="21"/>
        <v>8988</v>
      </c>
      <c r="K487" s="101">
        <f>BDI!$G$17</f>
        <v>0.11260000000000001</v>
      </c>
      <c r="L487" s="101"/>
      <c r="M487" s="101"/>
      <c r="N487" s="104">
        <f t="shared" si="22"/>
        <v>16.670000000000002</v>
      </c>
      <c r="O487" s="103">
        <f t="shared" si="23"/>
        <v>3000.6</v>
      </c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  <c r="AK487" s="77"/>
      <c r="AL487" s="77"/>
      <c r="AM487" s="77"/>
      <c r="AN487" s="77"/>
      <c r="AO487" s="77"/>
      <c r="AP487" s="77"/>
      <c r="AQ487" s="77"/>
      <c r="AR487" s="77"/>
      <c r="AS487" s="77"/>
      <c r="AT487" s="77"/>
      <c r="AU487" s="77"/>
      <c r="AV487" s="77"/>
      <c r="AW487" s="77"/>
      <c r="AX487" s="77"/>
      <c r="AY487" s="77"/>
      <c r="AZ487" s="77"/>
      <c r="BA487" s="77"/>
      <c r="BB487" s="77"/>
      <c r="BC487" s="77"/>
      <c r="BD487" s="77"/>
      <c r="BE487" s="77"/>
      <c r="BF487" s="77"/>
      <c r="BG487" s="77"/>
      <c r="BH487" s="77"/>
      <c r="BI487" s="77"/>
      <c r="BJ487" s="77"/>
      <c r="BK487" s="77"/>
      <c r="BL487" s="77"/>
      <c r="BM487" s="77"/>
      <c r="BN487" s="77"/>
      <c r="BO487" s="77"/>
      <c r="BP487" s="77"/>
      <c r="BQ487" s="77"/>
      <c r="BR487" s="77"/>
      <c r="BS487" s="77"/>
      <c r="BT487" s="77"/>
      <c r="BU487" s="77"/>
      <c r="BV487" s="77"/>
      <c r="BW487" s="77"/>
      <c r="BX487" s="77"/>
      <c r="BY487" s="77"/>
      <c r="BZ487" s="77"/>
      <c r="CA487" s="77"/>
      <c r="CB487" s="77"/>
      <c r="CC487" s="77"/>
      <c r="CD487" s="77"/>
      <c r="CE487" s="77"/>
      <c r="CF487" s="77"/>
      <c r="CG487" s="77"/>
      <c r="CH487" s="77"/>
      <c r="CI487" s="77"/>
      <c r="CJ487" s="77"/>
      <c r="CK487" s="77"/>
      <c r="CL487" s="77"/>
      <c r="CM487" s="77"/>
      <c r="CN487" s="77"/>
      <c r="CO487" s="77"/>
      <c r="CP487" s="77"/>
      <c r="CQ487" s="77"/>
      <c r="CR487" s="77"/>
      <c r="CS487" s="77"/>
      <c r="CT487" s="77"/>
      <c r="CU487" s="77"/>
      <c r="CV487" s="77"/>
      <c r="CW487" s="77"/>
      <c r="CX487" s="77"/>
      <c r="CY487" s="77"/>
      <c r="CZ487" s="77"/>
      <c r="DA487" s="77"/>
      <c r="DB487" s="77"/>
      <c r="DC487" s="77"/>
      <c r="DD487" s="77"/>
      <c r="DE487" s="77"/>
      <c r="DF487" s="77"/>
      <c r="DG487" s="77"/>
      <c r="DH487" s="77"/>
      <c r="DI487" s="77"/>
      <c r="DJ487" s="77"/>
      <c r="DK487" s="77"/>
      <c r="DL487" s="77"/>
      <c r="DM487" s="77"/>
      <c r="DN487" s="77"/>
      <c r="DO487" s="77"/>
      <c r="DP487" s="77"/>
      <c r="DQ487" s="77"/>
      <c r="DR487" s="77"/>
      <c r="DS487" s="77"/>
      <c r="DT487" s="77"/>
      <c r="DU487" s="77"/>
      <c r="DV487" s="77"/>
      <c r="DW487" s="77"/>
      <c r="DX487" s="77"/>
      <c r="DY487" s="77"/>
      <c r="DZ487" s="77"/>
      <c r="EA487" s="77"/>
      <c r="EB487" s="77"/>
      <c r="EC487" s="77"/>
      <c r="ED487" s="77"/>
      <c r="EE487" s="77"/>
      <c r="EF487" s="77"/>
      <c r="EG487" s="77"/>
      <c r="EH487" s="77"/>
      <c r="EI487" s="77"/>
      <c r="EJ487" s="77"/>
      <c r="EK487" s="77"/>
      <c r="EL487" s="77"/>
      <c r="EM487" s="77"/>
      <c r="EN487" s="77"/>
      <c r="EO487" s="77"/>
      <c r="EP487" s="77"/>
      <c r="EQ487" s="77"/>
      <c r="ER487" s="77"/>
      <c r="ES487" s="77"/>
      <c r="ET487" s="77"/>
      <c r="EU487" s="77"/>
      <c r="EV487" s="77"/>
      <c r="EW487" s="77"/>
      <c r="EX487" s="77"/>
      <c r="EY487" s="77"/>
      <c r="EZ487" s="77"/>
      <c r="FA487" s="77"/>
      <c r="FB487" s="77"/>
      <c r="FC487" s="77"/>
      <c r="FD487" s="77"/>
      <c r="FE487" s="77"/>
      <c r="FF487" s="77"/>
      <c r="FG487" s="77"/>
      <c r="FH487" s="77"/>
      <c r="FI487" s="77"/>
      <c r="FJ487" s="77"/>
      <c r="FK487" s="77"/>
    </row>
    <row r="488" spans="1:167" s="78" customFormat="1" ht="25.5" x14ac:dyDescent="0.2">
      <c r="A488" s="97" t="s">
        <v>2260</v>
      </c>
      <c r="B488" s="97" t="s">
        <v>932</v>
      </c>
      <c r="C488" s="98" t="s">
        <v>1511</v>
      </c>
      <c r="D488" s="99" t="s">
        <v>8</v>
      </c>
      <c r="E488" s="99">
        <v>300</v>
      </c>
      <c r="F488" s="99">
        <v>0.3</v>
      </c>
      <c r="G488" s="100"/>
      <c r="H488" s="101"/>
      <c r="I488" s="123">
        <v>17.899999999999999</v>
      </c>
      <c r="J488" s="102">
        <f t="shared" ref="J488:J551" si="24">IF(ISNUMBER(I488),ROUND(E488*I488,2),"")</f>
        <v>5370</v>
      </c>
      <c r="K488" s="101">
        <f>BDI!$G$17</f>
        <v>0.11260000000000001</v>
      </c>
      <c r="L488" s="101"/>
      <c r="M488" s="101"/>
      <c r="N488" s="104">
        <f t="shared" ref="N488:N515" si="25">IF(ISNUMBER(I488),ROUND(I488*(1+K488),2),"")</f>
        <v>19.920000000000002</v>
      </c>
      <c r="O488" s="103">
        <f t="shared" ref="O488:O551" si="26">IF(ISNUMBER(I488),ROUND(F488*N488*E488,2),"")</f>
        <v>1792.8</v>
      </c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  <c r="AK488" s="77"/>
      <c r="AL488" s="77"/>
      <c r="AM488" s="77"/>
      <c r="AN488" s="77"/>
      <c r="AO488" s="77"/>
      <c r="AP488" s="77"/>
      <c r="AQ488" s="77"/>
      <c r="AR488" s="77"/>
      <c r="AS488" s="77"/>
      <c r="AT488" s="77"/>
      <c r="AU488" s="77"/>
      <c r="AV488" s="77"/>
      <c r="AW488" s="77"/>
      <c r="AX488" s="77"/>
      <c r="AY488" s="77"/>
      <c r="AZ488" s="77"/>
      <c r="BA488" s="77"/>
      <c r="BB488" s="77"/>
      <c r="BC488" s="77"/>
      <c r="BD488" s="77"/>
      <c r="BE488" s="77"/>
      <c r="BF488" s="77"/>
      <c r="BG488" s="77"/>
      <c r="BH488" s="77"/>
      <c r="BI488" s="77"/>
      <c r="BJ488" s="77"/>
      <c r="BK488" s="77"/>
      <c r="BL488" s="77"/>
      <c r="BM488" s="77"/>
      <c r="BN488" s="77"/>
      <c r="BO488" s="77"/>
      <c r="BP488" s="77"/>
      <c r="BQ488" s="77"/>
      <c r="BR488" s="77"/>
      <c r="BS488" s="77"/>
      <c r="BT488" s="77"/>
      <c r="BU488" s="77"/>
      <c r="BV488" s="77"/>
      <c r="BW488" s="77"/>
      <c r="BX488" s="77"/>
      <c r="BY488" s="77"/>
      <c r="BZ488" s="77"/>
      <c r="CA488" s="77"/>
      <c r="CB488" s="77"/>
      <c r="CC488" s="77"/>
      <c r="CD488" s="77"/>
      <c r="CE488" s="77"/>
      <c r="CF488" s="77"/>
      <c r="CG488" s="77"/>
      <c r="CH488" s="77"/>
      <c r="CI488" s="77"/>
      <c r="CJ488" s="77"/>
      <c r="CK488" s="77"/>
      <c r="CL488" s="77"/>
      <c r="CM488" s="77"/>
      <c r="CN488" s="77"/>
      <c r="CO488" s="77"/>
      <c r="CP488" s="77"/>
      <c r="CQ488" s="77"/>
      <c r="CR488" s="77"/>
      <c r="CS488" s="77"/>
      <c r="CT488" s="77"/>
      <c r="CU488" s="77"/>
      <c r="CV488" s="77"/>
      <c r="CW488" s="77"/>
      <c r="CX488" s="77"/>
      <c r="CY488" s="77"/>
      <c r="CZ488" s="77"/>
      <c r="DA488" s="77"/>
      <c r="DB488" s="77"/>
      <c r="DC488" s="77"/>
      <c r="DD488" s="77"/>
      <c r="DE488" s="77"/>
      <c r="DF488" s="77"/>
      <c r="DG488" s="77"/>
      <c r="DH488" s="77"/>
      <c r="DI488" s="77"/>
      <c r="DJ488" s="77"/>
      <c r="DK488" s="77"/>
      <c r="DL488" s="77"/>
      <c r="DM488" s="77"/>
      <c r="DN488" s="77"/>
      <c r="DO488" s="77"/>
      <c r="DP488" s="77"/>
      <c r="DQ488" s="77"/>
      <c r="DR488" s="77"/>
      <c r="DS488" s="77"/>
      <c r="DT488" s="77"/>
      <c r="DU488" s="77"/>
      <c r="DV488" s="77"/>
      <c r="DW488" s="77"/>
      <c r="DX488" s="77"/>
      <c r="DY488" s="77"/>
      <c r="DZ488" s="77"/>
      <c r="EA488" s="77"/>
      <c r="EB488" s="77"/>
      <c r="EC488" s="77"/>
      <c r="ED488" s="77"/>
      <c r="EE488" s="77"/>
      <c r="EF488" s="77"/>
      <c r="EG488" s="77"/>
      <c r="EH488" s="77"/>
      <c r="EI488" s="77"/>
      <c r="EJ488" s="77"/>
      <c r="EK488" s="77"/>
      <c r="EL488" s="77"/>
      <c r="EM488" s="77"/>
      <c r="EN488" s="77"/>
      <c r="EO488" s="77"/>
      <c r="EP488" s="77"/>
      <c r="EQ488" s="77"/>
      <c r="ER488" s="77"/>
      <c r="ES488" s="77"/>
      <c r="ET488" s="77"/>
      <c r="EU488" s="77"/>
      <c r="EV488" s="77"/>
      <c r="EW488" s="77"/>
      <c r="EX488" s="77"/>
      <c r="EY488" s="77"/>
      <c r="EZ488" s="77"/>
      <c r="FA488" s="77"/>
      <c r="FB488" s="77"/>
      <c r="FC488" s="77"/>
      <c r="FD488" s="77"/>
      <c r="FE488" s="77"/>
      <c r="FF488" s="77"/>
      <c r="FG488" s="77"/>
      <c r="FH488" s="77"/>
      <c r="FI488" s="77"/>
      <c r="FJ488" s="77"/>
      <c r="FK488" s="77"/>
    </row>
    <row r="489" spans="1:167" s="78" customFormat="1" ht="38.25" x14ac:dyDescent="0.2">
      <c r="A489" s="97" t="s">
        <v>2261</v>
      </c>
      <c r="B489" s="97" t="s">
        <v>933</v>
      </c>
      <c r="C489" s="98" t="s">
        <v>1512</v>
      </c>
      <c r="D489" s="99" t="s">
        <v>8</v>
      </c>
      <c r="E489" s="99">
        <v>1200</v>
      </c>
      <c r="F489" s="99">
        <v>0.3</v>
      </c>
      <c r="G489" s="100"/>
      <c r="H489" s="101"/>
      <c r="I489" s="123">
        <v>20.86</v>
      </c>
      <c r="J489" s="102">
        <f t="shared" si="24"/>
        <v>25032</v>
      </c>
      <c r="K489" s="101">
        <f>BDI!$G$17</f>
        <v>0.11260000000000001</v>
      </c>
      <c r="L489" s="101"/>
      <c r="M489" s="101"/>
      <c r="N489" s="104">
        <f t="shared" si="25"/>
        <v>23.21</v>
      </c>
      <c r="O489" s="103">
        <f t="shared" si="26"/>
        <v>8355.6</v>
      </c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  <c r="AK489" s="77"/>
      <c r="AL489" s="77"/>
      <c r="AM489" s="77"/>
      <c r="AN489" s="77"/>
      <c r="AO489" s="77"/>
      <c r="AP489" s="77"/>
      <c r="AQ489" s="77"/>
      <c r="AR489" s="77"/>
      <c r="AS489" s="77"/>
      <c r="AT489" s="77"/>
      <c r="AU489" s="77"/>
      <c r="AV489" s="77"/>
      <c r="AW489" s="77"/>
      <c r="AX489" s="77"/>
      <c r="AY489" s="77"/>
      <c r="AZ489" s="77"/>
      <c r="BA489" s="77"/>
      <c r="BB489" s="77"/>
      <c r="BC489" s="77"/>
      <c r="BD489" s="77"/>
      <c r="BE489" s="77"/>
      <c r="BF489" s="77"/>
      <c r="BG489" s="77"/>
      <c r="BH489" s="77"/>
      <c r="BI489" s="77"/>
      <c r="BJ489" s="77"/>
      <c r="BK489" s="77"/>
      <c r="BL489" s="77"/>
      <c r="BM489" s="77"/>
      <c r="BN489" s="77"/>
      <c r="BO489" s="77"/>
      <c r="BP489" s="77"/>
      <c r="BQ489" s="77"/>
      <c r="BR489" s="77"/>
      <c r="BS489" s="77"/>
      <c r="BT489" s="77"/>
      <c r="BU489" s="77"/>
      <c r="BV489" s="77"/>
      <c r="BW489" s="77"/>
      <c r="BX489" s="77"/>
      <c r="BY489" s="77"/>
      <c r="BZ489" s="77"/>
      <c r="CA489" s="77"/>
      <c r="CB489" s="77"/>
      <c r="CC489" s="77"/>
      <c r="CD489" s="77"/>
      <c r="CE489" s="77"/>
      <c r="CF489" s="77"/>
      <c r="CG489" s="77"/>
      <c r="CH489" s="77"/>
      <c r="CI489" s="77"/>
      <c r="CJ489" s="77"/>
      <c r="CK489" s="77"/>
      <c r="CL489" s="77"/>
      <c r="CM489" s="77"/>
      <c r="CN489" s="77"/>
      <c r="CO489" s="77"/>
      <c r="CP489" s="77"/>
      <c r="CQ489" s="77"/>
      <c r="CR489" s="77"/>
      <c r="CS489" s="77"/>
      <c r="CT489" s="77"/>
      <c r="CU489" s="77"/>
      <c r="CV489" s="77"/>
      <c r="CW489" s="77"/>
      <c r="CX489" s="77"/>
      <c r="CY489" s="77"/>
      <c r="CZ489" s="77"/>
      <c r="DA489" s="77"/>
      <c r="DB489" s="77"/>
      <c r="DC489" s="77"/>
      <c r="DD489" s="77"/>
      <c r="DE489" s="77"/>
      <c r="DF489" s="77"/>
      <c r="DG489" s="77"/>
      <c r="DH489" s="77"/>
      <c r="DI489" s="77"/>
      <c r="DJ489" s="77"/>
      <c r="DK489" s="77"/>
      <c r="DL489" s="77"/>
      <c r="DM489" s="77"/>
      <c r="DN489" s="77"/>
      <c r="DO489" s="77"/>
      <c r="DP489" s="77"/>
      <c r="DQ489" s="77"/>
      <c r="DR489" s="77"/>
      <c r="DS489" s="77"/>
      <c r="DT489" s="77"/>
      <c r="DU489" s="77"/>
      <c r="DV489" s="77"/>
      <c r="DW489" s="77"/>
      <c r="DX489" s="77"/>
      <c r="DY489" s="77"/>
      <c r="DZ489" s="77"/>
      <c r="EA489" s="77"/>
      <c r="EB489" s="77"/>
      <c r="EC489" s="77"/>
      <c r="ED489" s="77"/>
      <c r="EE489" s="77"/>
      <c r="EF489" s="77"/>
      <c r="EG489" s="77"/>
      <c r="EH489" s="77"/>
      <c r="EI489" s="77"/>
      <c r="EJ489" s="77"/>
      <c r="EK489" s="77"/>
      <c r="EL489" s="77"/>
      <c r="EM489" s="77"/>
      <c r="EN489" s="77"/>
      <c r="EO489" s="77"/>
      <c r="EP489" s="77"/>
      <c r="EQ489" s="77"/>
      <c r="ER489" s="77"/>
      <c r="ES489" s="77"/>
      <c r="ET489" s="77"/>
      <c r="EU489" s="77"/>
      <c r="EV489" s="77"/>
      <c r="EW489" s="77"/>
      <c r="EX489" s="77"/>
      <c r="EY489" s="77"/>
      <c r="EZ489" s="77"/>
      <c r="FA489" s="77"/>
      <c r="FB489" s="77"/>
      <c r="FC489" s="77"/>
      <c r="FD489" s="77"/>
      <c r="FE489" s="77"/>
      <c r="FF489" s="77"/>
      <c r="FG489" s="77"/>
      <c r="FH489" s="77"/>
      <c r="FI489" s="77"/>
      <c r="FJ489" s="77"/>
      <c r="FK489" s="77"/>
    </row>
    <row r="490" spans="1:167" s="78" customFormat="1" ht="38.25" x14ac:dyDescent="0.2">
      <c r="A490" s="97" t="s">
        <v>2262</v>
      </c>
      <c r="B490" s="97" t="s">
        <v>934</v>
      </c>
      <c r="C490" s="98" t="s">
        <v>1513</v>
      </c>
      <c r="D490" s="99" t="s">
        <v>8</v>
      </c>
      <c r="E490" s="99">
        <v>750</v>
      </c>
      <c r="F490" s="99">
        <v>0.3</v>
      </c>
      <c r="G490" s="100"/>
      <c r="H490" s="101"/>
      <c r="I490" s="123">
        <v>21.52</v>
      </c>
      <c r="J490" s="102">
        <f t="shared" si="24"/>
        <v>16140</v>
      </c>
      <c r="K490" s="101">
        <f>BDI!$G$17</f>
        <v>0.11260000000000001</v>
      </c>
      <c r="L490" s="101"/>
      <c r="M490" s="101"/>
      <c r="N490" s="104">
        <f t="shared" si="25"/>
        <v>23.94</v>
      </c>
      <c r="O490" s="103">
        <f t="shared" si="26"/>
        <v>5386.5</v>
      </c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  <c r="AK490" s="77"/>
      <c r="AL490" s="77"/>
      <c r="AM490" s="77"/>
      <c r="AN490" s="77"/>
      <c r="AO490" s="77"/>
      <c r="AP490" s="77"/>
      <c r="AQ490" s="77"/>
      <c r="AR490" s="77"/>
      <c r="AS490" s="77"/>
      <c r="AT490" s="77"/>
      <c r="AU490" s="77"/>
      <c r="AV490" s="77"/>
      <c r="AW490" s="77"/>
      <c r="AX490" s="77"/>
      <c r="AY490" s="77"/>
      <c r="AZ490" s="77"/>
      <c r="BA490" s="77"/>
      <c r="BB490" s="77"/>
      <c r="BC490" s="77"/>
      <c r="BD490" s="77"/>
      <c r="BE490" s="77"/>
      <c r="BF490" s="77"/>
      <c r="BG490" s="77"/>
      <c r="BH490" s="77"/>
      <c r="BI490" s="77"/>
      <c r="BJ490" s="77"/>
      <c r="BK490" s="77"/>
      <c r="BL490" s="77"/>
      <c r="BM490" s="77"/>
      <c r="BN490" s="77"/>
      <c r="BO490" s="77"/>
      <c r="BP490" s="77"/>
      <c r="BQ490" s="77"/>
      <c r="BR490" s="77"/>
      <c r="BS490" s="77"/>
      <c r="BT490" s="77"/>
      <c r="BU490" s="77"/>
      <c r="BV490" s="77"/>
      <c r="BW490" s="77"/>
      <c r="BX490" s="77"/>
      <c r="BY490" s="77"/>
      <c r="BZ490" s="77"/>
      <c r="CA490" s="77"/>
      <c r="CB490" s="77"/>
      <c r="CC490" s="77"/>
      <c r="CD490" s="77"/>
      <c r="CE490" s="77"/>
      <c r="CF490" s="77"/>
      <c r="CG490" s="77"/>
      <c r="CH490" s="77"/>
      <c r="CI490" s="77"/>
      <c r="CJ490" s="77"/>
      <c r="CK490" s="77"/>
      <c r="CL490" s="77"/>
      <c r="CM490" s="77"/>
      <c r="CN490" s="77"/>
      <c r="CO490" s="77"/>
      <c r="CP490" s="77"/>
      <c r="CQ490" s="77"/>
      <c r="CR490" s="77"/>
      <c r="CS490" s="77"/>
      <c r="CT490" s="77"/>
      <c r="CU490" s="77"/>
      <c r="CV490" s="77"/>
      <c r="CW490" s="77"/>
      <c r="CX490" s="77"/>
      <c r="CY490" s="77"/>
      <c r="CZ490" s="77"/>
      <c r="DA490" s="77"/>
      <c r="DB490" s="77"/>
      <c r="DC490" s="77"/>
      <c r="DD490" s="77"/>
      <c r="DE490" s="77"/>
      <c r="DF490" s="77"/>
      <c r="DG490" s="77"/>
      <c r="DH490" s="77"/>
      <c r="DI490" s="77"/>
      <c r="DJ490" s="77"/>
      <c r="DK490" s="77"/>
      <c r="DL490" s="77"/>
      <c r="DM490" s="77"/>
      <c r="DN490" s="77"/>
      <c r="DO490" s="77"/>
      <c r="DP490" s="77"/>
      <c r="DQ490" s="77"/>
      <c r="DR490" s="77"/>
      <c r="DS490" s="77"/>
      <c r="DT490" s="77"/>
      <c r="DU490" s="77"/>
      <c r="DV490" s="77"/>
      <c r="DW490" s="77"/>
      <c r="DX490" s="77"/>
      <c r="DY490" s="77"/>
      <c r="DZ490" s="77"/>
      <c r="EA490" s="77"/>
      <c r="EB490" s="77"/>
      <c r="EC490" s="77"/>
      <c r="ED490" s="77"/>
      <c r="EE490" s="77"/>
      <c r="EF490" s="77"/>
      <c r="EG490" s="77"/>
      <c r="EH490" s="77"/>
      <c r="EI490" s="77"/>
      <c r="EJ490" s="77"/>
      <c r="EK490" s="77"/>
      <c r="EL490" s="77"/>
      <c r="EM490" s="77"/>
      <c r="EN490" s="77"/>
      <c r="EO490" s="77"/>
      <c r="EP490" s="77"/>
      <c r="EQ490" s="77"/>
      <c r="ER490" s="77"/>
      <c r="ES490" s="77"/>
      <c r="ET490" s="77"/>
      <c r="EU490" s="77"/>
      <c r="EV490" s="77"/>
      <c r="EW490" s="77"/>
      <c r="EX490" s="77"/>
      <c r="EY490" s="77"/>
      <c r="EZ490" s="77"/>
      <c r="FA490" s="77"/>
      <c r="FB490" s="77"/>
      <c r="FC490" s="77"/>
      <c r="FD490" s="77"/>
      <c r="FE490" s="77"/>
      <c r="FF490" s="77"/>
      <c r="FG490" s="77"/>
      <c r="FH490" s="77"/>
      <c r="FI490" s="77"/>
      <c r="FJ490" s="77"/>
      <c r="FK490" s="77"/>
    </row>
    <row r="491" spans="1:167" s="78" customFormat="1" ht="38.25" x14ac:dyDescent="0.2">
      <c r="A491" s="97" t="s">
        <v>2263</v>
      </c>
      <c r="B491" s="97" t="s">
        <v>935</v>
      </c>
      <c r="C491" s="98" t="s">
        <v>1514</v>
      </c>
      <c r="D491" s="99" t="s">
        <v>8</v>
      </c>
      <c r="E491" s="99">
        <v>300</v>
      </c>
      <c r="F491" s="99">
        <v>0.3</v>
      </c>
      <c r="G491" s="100"/>
      <c r="H491" s="101"/>
      <c r="I491" s="123">
        <v>25.53</v>
      </c>
      <c r="J491" s="102">
        <f t="shared" si="24"/>
        <v>7659</v>
      </c>
      <c r="K491" s="101">
        <f>BDI!$G$17</f>
        <v>0.11260000000000001</v>
      </c>
      <c r="L491" s="101"/>
      <c r="M491" s="101"/>
      <c r="N491" s="104">
        <f t="shared" si="25"/>
        <v>28.4</v>
      </c>
      <c r="O491" s="103">
        <f t="shared" si="26"/>
        <v>2556</v>
      </c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  <c r="AG491" s="77"/>
      <c r="AH491" s="77"/>
      <c r="AI491" s="77"/>
      <c r="AJ491" s="77"/>
      <c r="AK491" s="77"/>
      <c r="AL491" s="77"/>
      <c r="AM491" s="77"/>
      <c r="AN491" s="77"/>
      <c r="AO491" s="77"/>
      <c r="AP491" s="77"/>
      <c r="AQ491" s="77"/>
      <c r="AR491" s="77"/>
      <c r="AS491" s="77"/>
      <c r="AT491" s="77"/>
      <c r="AU491" s="77"/>
      <c r="AV491" s="77"/>
      <c r="AW491" s="77"/>
      <c r="AX491" s="77"/>
      <c r="AY491" s="77"/>
      <c r="AZ491" s="77"/>
      <c r="BA491" s="77"/>
      <c r="BB491" s="77"/>
      <c r="BC491" s="77"/>
      <c r="BD491" s="77"/>
      <c r="BE491" s="77"/>
      <c r="BF491" s="77"/>
      <c r="BG491" s="77"/>
      <c r="BH491" s="77"/>
      <c r="BI491" s="77"/>
      <c r="BJ491" s="77"/>
      <c r="BK491" s="77"/>
      <c r="BL491" s="77"/>
      <c r="BM491" s="77"/>
      <c r="BN491" s="77"/>
      <c r="BO491" s="77"/>
      <c r="BP491" s="77"/>
      <c r="BQ491" s="77"/>
      <c r="BR491" s="77"/>
      <c r="BS491" s="77"/>
      <c r="BT491" s="77"/>
      <c r="BU491" s="77"/>
      <c r="BV491" s="77"/>
      <c r="BW491" s="77"/>
      <c r="BX491" s="77"/>
      <c r="BY491" s="77"/>
      <c r="BZ491" s="77"/>
      <c r="CA491" s="77"/>
      <c r="CB491" s="77"/>
      <c r="CC491" s="77"/>
      <c r="CD491" s="77"/>
      <c r="CE491" s="77"/>
      <c r="CF491" s="77"/>
      <c r="CG491" s="77"/>
      <c r="CH491" s="77"/>
      <c r="CI491" s="77"/>
      <c r="CJ491" s="77"/>
      <c r="CK491" s="77"/>
      <c r="CL491" s="77"/>
      <c r="CM491" s="77"/>
      <c r="CN491" s="77"/>
      <c r="CO491" s="77"/>
      <c r="CP491" s="77"/>
      <c r="CQ491" s="77"/>
      <c r="CR491" s="77"/>
      <c r="CS491" s="77"/>
      <c r="CT491" s="77"/>
      <c r="CU491" s="77"/>
      <c r="CV491" s="77"/>
      <c r="CW491" s="77"/>
      <c r="CX491" s="77"/>
      <c r="CY491" s="77"/>
      <c r="CZ491" s="77"/>
      <c r="DA491" s="77"/>
      <c r="DB491" s="77"/>
      <c r="DC491" s="77"/>
      <c r="DD491" s="77"/>
      <c r="DE491" s="77"/>
      <c r="DF491" s="77"/>
      <c r="DG491" s="77"/>
      <c r="DH491" s="77"/>
      <c r="DI491" s="77"/>
      <c r="DJ491" s="77"/>
      <c r="DK491" s="77"/>
      <c r="DL491" s="77"/>
      <c r="DM491" s="77"/>
      <c r="DN491" s="77"/>
      <c r="DO491" s="77"/>
      <c r="DP491" s="77"/>
      <c r="DQ491" s="77"/>
      <c r="DR491" s="77"/>
      <c r="DS491" s="77"/>
      <c r="DT491" s="77"/>
      <c r="DU491" s="77"/>
      <c r="DV491" s="77"/>
      <c r="DW491" s="77"/>
      <c r="DX491" s="77"/>
      <c r="DY491" s="77"/>
      <c r="DZ491" s="77"/>
      <c r="EA491" s="77"/>
      <c r="EB491" s="77"/>
      <c r="EC491" s="77"/>
      <c r="ED491" s="77"/>
      <c r="EE491" s="77"/>
      <c r="EF491" s="77"/>
      <c r="EG491" s="77"/>
      <c r="EH491" s="77"/>
      <c r="EI491" s="77"/>
      <c r="EJ491" s="77"/>
      <c r="EK491" s="77"/>
      <c r="EL491" s="77"/>
      <c r="EM491" s="77"/>
      <c r="EN491" s="77"/>
      <c r="EO491" s="77"/>
      <c r="EP491" s="77"/>
      <c r="EQ491" s="77"/>
      <c r="ER491" s="77"/>
      <c r="ES491" s="77"/>
      <c r="ET491" s="77"/>
      <c r="EU491" s="77"/>
      <c r="EV491" s="77"/>
      <c r="EW491" s="77"/>
      <c r="EX491" s="77"/>
      <c r="EY491" s="77"/>
      <c r="EZ491" s="77"/>
      <c r="FA491" s="77"/>
      <c r="FB491" s="77"/>
      <c r="FC491" s="77"/>
      <c r="FD491" s="77"/>
      <c r="FE491" s="77"/>
      <c r="FF491" s="77"/>
      <c r="FG491" s="77"/>
      <c r="FH491" s="77"/>
      <c r="FI491" s="77"/>
      <c r="FJ491" s="77"/>
      <c r="FK491" s="77"/>
    </row>
    <row r="492" spans="1:167" s="78" customFormat="1" ht="25.5" x14ac:dyDescent="0.2">
      <c r="A492" s="97" t="s">
        <v>2264</v>
      </c>
      <c r="B492" s="97" t="s">
        <v>936</v>
      </c>
      <c r="C492" s="98" t="s">
        <v>1515</v>
      </c>
      <c r="D492" s="99" t="s">
        <v>8</v>
      </c>
      <c r="E492" s="99">
        <v>240</v>
      </c>
      <c r="F492" s="99">
        <v>0.3</v>
      </c>
      <c r="G492" s="100"/>
      <c r="H492" s="101"/>
      <c r="I492" s="123">
        <v>28.57</v>
      </c>
      <c r="J492" s="102">
        <f t="shared" si="24"/>
        <v>6856.8</v>
      </c>
      <c r="K492" s="101">
        <f>BDI!$G$17</f>
        <v>0.11260000000000001</v>
      </c>
      <c r="L492" s="101"/>
      <c r="M492" s="101"/>
      <c r="N492" s="104">
        <f t="shared" si="25"/>
        <v>31.79</v>
      </c>
      <c r="O492" s="103">
        <f t="shared" si="26"/>
        <v>2288.88</v>
      </c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  <c r="AK492" s="77"/>
      <c r="AL492" s="77"/>
      <c r="AM492" s="77"/>
      <c r="AN492" s="77"/>
      <c r="AO492" s="77"/>
      <c r="AP492" s="77"/>
      <c r="AQ492" s="77"/>
      <c r="AR492" s="77"/>
      <c r="AS492" s="77"/>
      <c r="AT492" s="77"/>
      <c r="AU492" s="77"/>
      <c r="AV492" s="77"/>
      <c r="AW492" s="77"/>
      <c r="AX492" s="77"/>
      <c r="AY492" s="77"/>
      <c r="AZ492" s="77"/>
      <c r="BA492" s="77"/>
      <c r="BB492" s="77"/>
      <c r="BC492" s="77"/>
      <c r="BD492" s="77"/>
      <c r="BE492" s="77"/>
      <c r="BF492" s="77"/>
      <c r="BG492" s="77"/>
      <c r="BH492" s="77"/>
      <c r="BI492" s="77"/>
      <c r="BJ492" s="77"/>
      <c r="BK492" s="77"/>
      <c r="BL492" s="77"/>
      <c r="BM492" s="77"/>
      <c r="BN492" s="77"/>
      <c r="BO492" s="77"/>
      <c r="BP492" s="77"/>
      <c r="BQ492" s="77"/>
      <c r="BR492" s="77"/>
      <c r="BS492" s="77"/>
      <c r="BT492" s="77"/>
      <c r="BU492" s="77"/>
      <c r="BV492" s="77"/>
      <c r="BW492" s="77"/>
      <c r="BX492" s="77"/>
      <c r="BY492" s="77"/>
      <c r="BZ492" s="77"/>
      <c r="CA492" s="77"/>
      <c r="CB492" s="77"/>
      <c r="CC492" s="77"/>
      <c r="CD492" s="77"/>
      <c r="CE492" s="77"/>
      <c r="CF492" s="77"/>
      <c r="CG492" s="77"/>
      <c r="CH492" s="77"/>
      <c r="CI492" s="77"/>
      <c r="CJ492" s="77"/>
      <c r="CK492" s="77"/>
      <c r="CL492" s="77"/>
      <c r="CM492" s="77"/>
      <c r="CN492" s="77"/>
      <c r="CO492" s="77"/>
      <c r="CP492" s="77"/>
      <c r="CQ492" s="77"/>
      <c r="CR492" s="77"/>
      <c r="CS492" s="77"/>
      <c r="CT492" s="77"/>
      <c r="CU492" s="77"/>
      <c r="CV492" s="77"/>
      <c r="CW492" s="77"/>
      <c r="CX492" s="77"/>
      <c r="CY492" s="77"/>
      <c r="CZ492" s="77"/>
      <c r="DA492" s="77"/>
      <c r="DB492" s="77"/>
      <c r="DC492" s="77"/>
      <c r="DD492" s="77"/>
      <c r="DE492" s="77"/>
      <c r="DF492" s="77"/>
      <c r="DG492" s="77"/>
      <c r="DH492" s="77"/>
      <c r="DI492" s="77"/>
      <c r="DJ492" s="77"/>
      <c r="DK492" s="77"/>
      <c r="DL492" s="77"/>
      <c r="DM492" s="77"/>
      <c r="DN492" s="77"/>
      <c r="DO492" s="77"/>
      <c r="DP492" s="77"/>
      <c r="DQ492" s="77"/>
      <c r="DR492" s="77"/>
      <c r="DS492" s="77"/>
      <c r="DT492" s="77"/>
      <c r="DU492" s="77"/>
      <c r="DV492" s="77"/>
      <c r="DW492" s="77"/>
      <c r="DX492" s="77"/>
      <c r="DY492" s="77"/>
      <c r="DZ492" s="77"/>
      <c r="EA492" s="77"/>
      <c r="EB492" s="77"/>
      <c r="EC492" s="77"/>
      <c r="ED492" s="77"/>
      <c r="EE492" s="77"/>
      <c r="EF492" s="77"/>
      <c r="EG492" s="77"/>
      <c r="EH492" s="77"/>
      <c r="EI492" s="77"/>
      <c r="EJ492" s="77"/>
      <c r="EK492" s="77"/>
      <c r="EL492" s="77"/>
      <c r="EM492" s="77"/>
      <c r="EN492" s="77"/>
      <c r="EO492" s="77"/>
      <c r="EP492" s="77"/>
      <c r="EQ492" s="77"/>
      <c r="ER492" s="77"/>
      <c r="ES492" s="77"/>
      <c r="ET492" s="77"/>
      <c r="EU492" s="77"/>
      <c r="EV492" s="77"/>
      <c r="EW492" s="77"/>
      <c r="EX492" s="77"/>
      <c r="EY492" s="77"/>
      <c r="EZ492" s="77"/>
      <c r="FA492" s="77"/>
      <c r="FB492" s="77"/>
      <c r="FC492" s="77"/>
      <c r="FD492" s="77"/>
      <c r="FE492" s="77"/>
      <c r="FF492" s="77"/>
      <c r="FG492" s="77"/>
      <c r="FH492" s="77"/>
      <c r="FI492" s="77"/>
      <c r="FJ492" s="77"/>
      <c r="FK492" s="77"/>
    </row>
    <row r="493" spans="1:167" s="78" customFormat="1" ht="25.5" x14ac:dyDescent="0.2">
      <c r="A493" s="97" t="s">
        <v>2265</v>
      </c>
      <c r="B493" s="97" t="s">
        <v>937</v>
      </c>
      <c r="C493" s="98" t="s">
        <v>1516</v>
      </c>
      <c r="D493" s="99" t="s">
        <v>8</v>
      </c>
      <c r="E493" s="99">
        <v>240</v>
      </c>
      <c r="F493" s="99">
        <v>0.3</v>
      </c>
      <c r="G493" s="100"/>
      <c r="H493" s="101"/>
      <c r="I493" s="123">
        <v>32.69</v>
      </c>
      <c r="J493" s="102">
        <f t="shared" si="24"/>
        <v>7845.6</v>
      </c>
      <c r="K493" s="101">
        <f>BDI!$G$17</f>
        <v>0.11260000000000001</v>
      </c>
      <c r="L493" s="101"/>
      <c r="M493" s="101"/>
      <c r="N493" s="104">
        <f t="shared" si="25"/>
        <v>36.369999999999997</v>
      </c>
      <c r="O493" s="103">
        <f t="shared" si="26"/>
        <v>2618.64</v>
      </c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  <c r="AK493" s="77"/>
      <c r="AL493" s="77"/>
      <c r="AM493" s="77"/>
      <c r="AN493" s="77"/>
      <c r="AO493" s="77"/>
      <c r="AP493" s="77"/>
      <c r="AQ493" s="77"/>
      <c r="AR493" s="77"/>
      <c r="AS493" s="77"/>
      <c r="AT493" s="77"/>
      <c r="AU493" s="77"/>
      <c r="AV493" s="77"/>
      <c r="AW493" s="77"/>
      <c r="AX493" s="77"/>
      <c r="AY493" s="77"/>
      <c r="AZ493" s="77"/>
      <c r="BA493" s="77"/>
      <c r="BB493" s="77"/>
      <c r="BC493" s="77"/>
      <c r="BD493" s="77"/>
      <c r="BE493" s="77"/>
      <c r="BF493" s="77"/>
      <c r="BG493" s="77"/>
      <c r="BH493" s="77"/>
      <c r="BI493" s="77"/>
      <c r="BJ493" s="77"/>
      <c r="BK493" s="77"/>
      <c r="BL493" s="77"/>
      <c r="BM493" s="77"/>
      <c r="BN493" s="77"/>
      <c r="BO493" s="77"/>
      <c r="BP493" s="77"/>
      <c r="BQ493" s="77"/>
      <c r="BR493" s="77"/>
      <c r="BS493" s="77"/>
      <c r="BT493" s="77"/>
      <c r="BU493" s="77"/>
      <c r="BV493" s="77"/>
      <c r="BW493" s="77"/>
      <c r="BX493" s="77"/>
      <c r="BY493" s="77"/>
      <c r="BZ493" s="77"/>
      <c r="CA493" s="77"/>
      <c r="CB493" s="77"/>
      <c r="CC493" s="77"/>
      <c r="CD493" s="77"/>
      <c r="CE493" s="77"/>
      <c r="CF493" s="77"/>
      <c r="CG493" s="77"/>
      <c r="CH493" s="77"/>
      <c r="CI493" s="77"/>
      <c r="CJ493" s="77"/>
      <c r="CK493" s="77"/>
      <c r="CL493" s="77"/>
      <c r="CM493" s="77"/>
      <c r="CN493" s="77"/>
      <c r="CO493" s="77"/>
      <c r="CP493" s="77"/>
      <c r="CQ493" s="77"/>
      <c r="CR493" s="77"/>
      <c r="CS493" s="77"/>
      <c r="CT493" s="77"/>
      <c r="CU493" s="77"/>
      <c r="CV493" s="77"/>
      <c r="CW493" s="77"/>
      <c r="CX493" s="77"/>
      <c r="CY493" s="77"/>
      <c r="CZ493" s="77"/>
      <c r="DA493" s="77"/>
      <c r="DB493" s="77"/>
      <c r="DC493" s="77"/>
      <c r="DD493" s="77"/>
      <c r="DE493" s="77"/>
      <c r="DF493" s="77"/>
      <c r="DG493" s="77"/>
      <c r="DH493" s="77"/>
      <c r="DI493" s="77"/>
      <c r="DJ493" s="77"/>
      <c r="DK493" s="77"/>
      <c r="DL493" s="77"/>
      <c r="DM493" s="77"/>
      <c r="DN493" s="77"/>
      <c r="DO493" s="77"/>
      <c r="DP493" s="77"/>
      <c r="DQ493" s="77"/>
      <c r="DR493" s="77"/>
      <c r="DS493" s="77"/>
      <c r="DT493" s="77"/>
      <c r="DU493" s="77"/>
      <c r="DV493" s="77"/>
      <c r="DW493" s="77"/>
      <c r="DX493" s="77"/>
      <c r="DY493" s="77"/>
      <c r="DZ493" s="77"/>
      <c r="EA493" s="77"/>
      <c r="EB493" s="77"/>
      <c r="EC493" s="77"/>
      <c r="ED493" s="77"/>
      <c r="EE493" s="77"/>
      <c r="EF493" s="77"/>
      <c r="EG493" s="77"/>
      <c r="EH493" s="77"/>
      <c r="EI493" s="77"/>
      <c r="EJ493" s="77"/>
      <c r="EK493" s="77"/>
      <c r="EL493" s="77"/>
      <c r="EM493" s="77"/>
      <c r="EN493" s="77"/>
      <c r="EO493" s="77"/>
      <c r="EP493" s="77"/>
      <c r="EQ493" s="77"/>
      <c r="ER493" s="77"/>
      <c r="ES493" s="77"/>
      <c r="ET493" s="77"/>
      <c r="EU493" s="77"/>
      <c r="EV493" s="77"/>
      <c r="EW493" s="77"/>
      <c r="EX493" s="77"/>
      <c r="EY493" s="77"/>
      <c r="EZ493" s="77"/>
      <c r="FA493" s="77"/>
      <c r="FB493" s="77"/>
      <c r="FC493" s="77"/>
      <c r="FD493" s="77"/>
      <c r="FE493" s="77"/>
      <c r="FF493" s="77"/>
      <c r="FG493" s="77"/>
      <c r="FH493" s="77"/>
      <c r="FI493" s="77"/>
      <c r="FJ493" s="77"/>
      <c r="FK493" s="77"/>
    </row>
    <row r="494" spans="1:167" s="78" customFormat="1" ht="25.5" x14ac:dyDescent="0.2">
      <c r="A494" s="97" t="s">
        <v>2266</v>
      </c>
      <c r="B494" s="97" t="s">
        <v>938</v>
      </c>
      <c r="C494" s="98" t="s">
        <v>1517</v>
      </c>
      <c r="D494" s="99" t="s">
        <v>8</v>
      </c>
      <c r="E494" s="99">
        <v>240</v>
      </c>
      <c r="F494" s="99">
        <v>0.3</v>
      </c>
      <c r="G494" s="100"/>
      <c r="H494" s="101"/>
      <c r="I494" s="123">
        <v>41.57</v>
      </c>
      <c r="J494" s="102">
        <f t="shared" si="24"/>
        <v>9976.7999999999993</v>
      </c>
      <c r="K494" s="101">
        <f>BDI!$G$17</f>
        <v>0.11260000000000001</v>
      </c>
      <c r="L494" s="101"/>
      <c r="M494" s="101"/>
      <c r="N494" s="104">
        <f t="shared" si="25"/>
        <v>46.25</v>
      </c>
      <c r="O494" s="103">
        <f t="shared" si="26"/>
        <v>3330</v>
      </c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  <c r="AK494" s="77"/>
      <c r="AL494" s="77"/>
      <c r="AM494" s="77"/>
      <c r="AN494" s="77"/>
      <c r="AO494" s="77"/>
      <c r="AP494" s="77"/>
      <c r="AQ494" s="77"/>
      <c r="AR494" s="77"/>
      <c r="AS494" s="77"/>
      <c r="AT494" s="77"/>
      <c r="AU494" s="77"/>
      <c r="AV494" s="77"/>
      <c r="AW494" s="77"/>
      <c r="AX494" s="77"/>
      <c r="AY494" s="77"/>
      <c r="AZ494" s="77"/>
      <c r="BA494" s="77"/>
      <c r="BB494" s="77"/>
      <c r="BC494" s="77"/>
      <c r="BD494" s="77"/>
      <c r="BE494" s="77"/>
      <c r="BF494" s="77"/>
      <c r="BG494" s="77"/>
      <c r="BH494" s="77"/>
      <c r="BI494" s="77"/>
      <c r="BJ494" s="77"/>
      <c r="BK494" s="77"/>
      <c r="BL494" s="77"/>
      <c r="BM494" s="77"/>
      <c r="BN494" s="77"/>
      <c r="BO494" s="77"/>
      <c r="BP494" s="77"/>
      <c r="BQ494" s="77"/>
      <c r="BR494" s="77"/>
      <c r="BS494" s="77"/>
      <c r="BT494" s="77"/>
      <c r="BU494" s="77"/>
      <c r="BV494" s="77"/>
      <c r="BW494" s="77"/>
      <c r="BX494" s="77"/>
      <c r="BY494" s="77"/>
      <c r="BZ494" s="77"/>
      <c r="CA494" s="77"/>
      <c r="CB494" s="77"/>
      <c r="CC494" s="77"/>
      <c r="CD494" s="77"/>
      <c r="CE494" s="77"/>
      <c r="CF494" s="77"/>
      <c r="CG494" s="77"/>
      <c r="CH494" s="77"/>
      <c r="CI494" s="77"/>
      <c r="CJ494" s="77"/>
      <c r="CK494" s="77"/>
      <c r="CL494" s="77"/>
      <c r="CM494" s="77"/>
      <c r="CN494" s="77"/>
      <c r="CO494" s="77"/>
      <c r="CP494" s="77"/>
      <c r="CQ494" s="77"/>
      <c r="CR494" s="77"/>
      <c r="CS494" s="77"/>
      <c r="CT494" s="77"/>
      <c r="CU494" s="77"/>
      <c r="CV494" s="77"/>
      <c r="CW494" s="77"/>
      <c r="CX494" s="77"/>
      <c r="CY494" s="77"/>
      <c r="CZ494" s="77"/>
      <c r="DA494" s="77"/>
      <c r="DB494" s="77"/>
      <c r="DC494" s="77"/>
      <c r="DD494" s="77"/>
      <c r="DE494" s="77"/>
      <c r="DF494" s="77"/>
      <c r="DG494" s="77"/>
      <c r="DH494" s="77"/>
      <c r="DI494" s="77"/>
      <c r="DJ494" s="77"/>
      <c r="DK494" s="77"/>
      <c r="DL494" s="77"/>
      <c r="DM494" s="77"/>
      <c r="DN494" s="77"/>
      <c r="DO494" s="77"/>
      <c r="DP494" s="77"/>
      <c r="DQ494" s="77"/>
      <c r="DR494" s="77"/>
      <c r="DS494" s="77"/>
      <c r="DT494" s="77"/>
      <c r="DU494" s="77"/>
      <c r="DV494" s="77"/>
      <c r="DW494" s="77"/>
      <c r="DX494" s="77"/>
      <c r="DY494" s="77"/>
      <c r="DZ494" s="77"/>
      <c r="EA494" s="77"/>
      <c r="EB494" s="77"/>
      <c r="EC494" s="77"/>
      <c r="ED494" s="77"/>
      <c r="EE494" s="77"/>
      <c r="EF494" s="77"/>
      <c r="EG494" s="77"/>
      <c r="EH494" s="77"/>
      <c r="EI494" s="77"/>
      <c r="EJ494" s="77"/>
      <c r="EK494" s="77"/>
      <c r="EL494" s="77"/>
      <c r="EM494" s="77"/>
      <c r="EN494" s="77"/>
      <c r="EO494" s="77"/>
      <c r="EP494" s="77"/>
      <c r="EQ494" s="77"/>
      <c r="ER494" s="77"/>
      <c r="ES494" s="77"/>
      <c r="ET494" s="77"/>
      <c r="EU494" s="77"/>
      <c r="EV494" s="77"/>
      <c r="EW494" s="77"/>
      <c r="EX494" s="77"/>
      <c r="EY494" s="77"/>
      <c r="EZ494" s="77"/>
      <c r="FA494" s="77"/>
      <c r="FB494" s="77"/>
      <c r="FC494" s="77"/>
      <c r="FD494" s="77"/>
      <c r="FE494" s="77"/>
      <c r="FF494" s="77"/>
      <c r="FG494" s="77"/>
      <c r="FH494" s="77"/>
      <c r="FI494" s="77"/>
      <c r="FJ494" s="77"/>
      <c r="FK494" s="77"/>
    </row>
    <row r="495" spans="1:167" s="78" customFormat="1" ht="25.5" x14ac:dyDescent="0.2">
      <c r="A495" s="97" t="s">
        <v>2267</v>
      </c>
      <c r="B495" s="97" t="s">
        <v>939</v>
      </c>
      <c r="C495" s="98" t="s">
        <v>1518</v>
      </c>
      <c r="D495" s="99" t="s">
        <v>8</v>
      </c>
      <c r="E495" s="99">
        <v>240</v>
      </c>
      <c r="F495" s="99">
        <v>0.3</v>
      </c>
      <c r="G495" s="100"/>
      <c r="H495" s="101"/>
      <c r="I495" s="123">
        <v>47.11</v>
      </c>
      <c r="J495" s="102">
        <f t="shared" si="24"/>
        <v>11306.4</v>
      </c>
      <c r="K495" s="101">
        <f>BDI!$G$17</f>
        <v>0.11260000000000001</v>
      </c>
      <c r="L495" s="101"/>
      <c r="M495" s="101"/>
      <c r="N495" s="104">
        <f t="shared" si="25"/>
        <v>52.41</v>
      </c>
      <c r="O495" s="103">
        <f t="shared" si="26"/>
        <v>3773.52</v>
      </c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  <c r="AK495" s="77"/>
      <c r="AL495" s="77"/>
      <c r="AM495" s="77"/>
      <c r="AN495" s="77"/>
      <c r="AO495" s="77"/>
      <c r="AP495" s="77"/>
      <c r="AQ495" s="77"/>
      <c r="AR495" s="77"/>
      <c r="AS495" s="77"/>
      <c r="AT495" s="77"/>
      <c r="AU495" s="77"/>
      <c r="AV495" s="77"/>
      <c r="AW495" s="77"/>
      <c r="AX495" s="77"/>
      <c r="AY495" s="77"/>
      <c r="AZ495" s="77"/>
      <c r="BA495" s="77"/>
      <c r="BB495" s="77"/>
      <c r="BC495" s="77"/>
      <c r="BD495" s="77"/>
      <c r="BE495" s="77"/>
      <c r="BF495" s="77"/>
      <c r="BG495" s="77"/>
      <c r="BH495" s="77"/>
      <c r="BI495" s="77"/>
      <c r="BJ495" s="77"/>
      <c r="BK495" s="77"/>
      <c r="BL495" s="77"/>
      <c r="BM495" s="77"/>
      <c r="BN495" s="77"/>
      <c r="BO495" s="77"/>
      <c r="BP495" s="77"/>
      <c r="BQ495" s="77"/>
      <c r="BR495" s="77"/>
      <c r="BS495" s="77"/>
      <c r="BT495" s="77"/>
      <c r="BU495" s="77"/>
      <c r="BV495" s="77"/>
      <c r="BW495" s="77"/>
      <c r="BX495" s="77"/>
      <c r="BY495" s="77"/>
      <c r="BZ495" s="77"/>
      <c r="CA495" s="77"/>
      <c r="CB495" s="77"/>
      <c r="CC495" s="77"/>
      <c r="CD495" s="77"/>
      <c r="CE495" s="77"/>
      <c r="CF495" s="77"/>
      <c r="CG495" s="77"/>
      <c r="CH495" s="77"/>
      <c r="CI495" s="77"/>
      <c r="CJ495" s="77"/>
      <c r="CK495" s="77"/>
      <c r="CL495" s="77"/>
      <c r="CM495" s="77"/>
      <c r="CN495" s="77"/>
      <c r="CO495" s="77"/>
      <c r="CP495" s="77"/>
      <c r="CQ495" s="77"/>
      <c r="CR495" s="77"/>
      <c r="CS495" s="77"/>
      <c r="CT495" s="77"/>
      <c r="CU495" s="77"/>
      <c r="CV495" s="77"/>
      <c r="CW495" s="77"/>
      <c r="CX495" s="77"/>
      <c r="CY495" s="77"/>
      <c r="CZ495" s="77"/>
      <c r="DA495" s="77"/>
      <c r="DB495" s="77"/>
      <c r="DC495" s="77"/>
      <c r="DD495" s="77"/>
      <c r="DE495" s="77"/>
      <c r="DF495" s="77"/>
      <c r="DG495" s="77"/>
      <c r="DH495" s="77"/>
      <c r="DI495" s="77"/>
      <c r="DJ495" s="77"/>
      <c r="DK495" s="77"/>
      <c r="DL495" s="77"/>
      <c r="DM495" s="77"/>
      <c r="DN495" s="77"/>
      <c r="DO495" s="77"/>
      <c r="DP495" s="77"/>
      <c r="DQ495" s="77"/>
      <c r="DR495" s="77"/>
      <c r="DS495" s="77"/>
      <c r="DT495" s="77"/>
      <c r="DU495" s="77"/>
      <c r="DV495" s="77"/>
      <c r="DW495" s="77"/>
      <c r="DX495" s="77"/>
      <c r="DY495" s="77"/>
      <c r="DZ495" s="77"/>
      <c r="EA495" s="77"/>
      <c r="EB495" s="77"/>
      <c r="EC495" s="77"/>
      <c r="ED495" s="77"/>
      <c r="EE495" s="77"/>
      <c r="EF495" s="77"/>
      <c r="EG495" s="77"/>
      <c r="EH495" s="77"/>
      <c r="EI495" s="77"/>
      <c r="EJ495" s="77"/>
      <c r="EK495" s="77"/>
      <c r="EL495" s="77"/>
      <c r="EM495" s="77"/>
      <c r="EN495" s="77"/>
      <c r="EO495" s="77"/>
      <c r="EP495" s="77"/>
      <c r="EQ495" s="77"/>
      <c r="ER495" s="77"/>
      <c r="ES495" s="77"/>
      <c r="ET495" s="77"/>
      <c r="EU495" s="77"/>
      <c r="EV495" s="77"/>
      <c r="EW495" s="77"/>
      <c r="EX495" s="77"/>
      <c r="EY495" s="77"/>
      <c r="EZ495" s="77"/>
      <c r="FA495" s="77"/>
      <c r="FB495" s="77"/>
      <c r="FC495" s="77"/>
      <c r="FD495" s="77"/>
      <c r="FE495" s="77"/>
      <c r="FF495" s="77"/>
      <c r="FG495" s="77"/>
      <c r="FH495" s="77"/>
      <c r="FI495" s="77"/>
      <c r="FJ495" s="77"/>
      <c r="FK495" s="77"/>
    </row>
    <row r="496" spans="1:167" s="78" customFormat="1" ht="25.5" x14ac:dyDescent="0.2">
      <c r="A496" s="97" t="s">
        <v>2268</v>
      </c>
      <c r="B496" s="97" t="s">
        <v>940</v>
      </c>
      <c r="C496" s="98" t="s">
        <v>1519</v>
      </c>
      <c r="D496" s="99" t="s">
        <v>8</v>
      </c>
      <c r="E496" s="99">
        <v>240</v>
      </c>
      <c r="F496" s="99">
        <v>0.3</v>
      </c>
      <c r="G496" s="100"/>
      <c r="H496" s="101"/>
      <c r="I496" s="123">
        <v>55.85</v>
      </c>
      <c r="J496" s="102">
        <f t="shared" si="24"/>
        <v>13404</v>
      </c>
      <c r="K496" s="101">
        <f>BDI!$G$17</f>
        <v>0.11260000000000001</v>
      </c>
      <c r="L496" s="101"/>
      <c r="M496" s="101"/>
      <c r="N496" s="104">
        <f t="shared" si="25"/>
        <v>62.14</v>
      </c>
      <c r="O496" s="103">
        <f t="shared" si="26"/>
        <v>4474.08</v>
      </c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  <c r="AK496" s="77"/>
      <c r="AL496" s="77"/>
      <c r="AM496" s="77"/>
      <c r="AN496" s="77"/>
      <c r="AO496" s="77"/>
      <c r="AP496" s="77"/>
      <c r="AQ496" s="77"/>
      <c r="AR496" s="77"/>
      <c r="AS496" s="77"/>
      <c r="AT496" s="77"/>
      <c r="AU496" s="77"/>
      <c r="AV496" s="77"/>
      <c r="AW496" s="77"/>
      <c r="AX496" s="77"/>
      <c r="AY496" s="77"/>
      <c r="AZ496" s="77"/>
      <c r="BA496" s="77"/>
      <c r="BB496" s="77"/>
      <c r="BC496" s="77"/>
      <c r="BD496" s="77"/>
      <c r="BE496" s="77"/>
      <c r="BF496" s="77"/>
      <c r="BG496" s="77"/>
      <c r="BH496" s="77"/>
      <c r="BI496" s="77"/>
      <c r="BJ496" s="77"/>
      <c r="BK496" s="77"/>
      <c r="BL496" s="77"/>
      <c r="BM496" s="77"/>
      <c r="BN496" s="77"/>
      <c r="BO496" s="77"/>
      <c r="BP496" s="77"/>
      <c r="BQ496" s="77"/>
      <c r="BR496" s="77"/>
      <c r="BS496" s="77"/>
      <c r="BT496" s="77"/>
      <c r="BU496" s="77"/>
      <c r="BV496" s="77"/>
      <c r="BW496" s="77"/>
      <c r="BX496" s="77"/>
      <c r="BY496" s="77"/>
      <c r="BZ496" s="77"/>
      <c r="CA496" s="77"/>
      <c r="CB496" s="77"/>
      <c r="CC496" s="77"/>
      <c r="CD496" s="77"/>
      <c r="CE496" s="77"/>
      <c r="CF496" s="77"/>
      <c r="CG496" s="77"/>
      <c r="CH496" s="77"/>
      <c r="CI496" s="77"/>
      <c r="CJ496" s="77"/>
      <c r="CK496" s="77"/>
      <c r="CL496" s="77"/>
      <c r="CM496" s="77"/>
      <c r="CN496" s="77"/>
      <c r="CO496" s="77"/>
      <c r="CP496" s="77"/>
      <c r="CQ496" s="77"/>
      <c r="CR496" s="77"/>
      <c r="CS496" s="77"/>
      <c r="CT496" s="77"/>
      <c r="CU496" s="77"/>
      <c r="CV496" s="77"/>
      <c r="CW496" s="77"/>
      <c r="CX496" s="77"/>
      <c r="CY496" s="77"/>
      <c r="CZ496" s="77"/>
      <c r="DA496" s="77"/>
      <c r="DB496" s="77"/>
      <c r="DC496" s="77"/>
      <c r="DD496" s="77"/>
      <c r="DE496" s="77"/>
      <c r="DF496" s="77"/>
      <c r="DG496" s="77"/>
      <c r="DH496" s="77"/>
      <c r="DI496" s="77"/>
      <c r="DJ496" s="77"/>
      <c r="DK496" s="77"/>
      <c r="DL496" s="77"/>
      <c r="DM496" s="77"/>
      <c r="DN496" s="77"/>
      <c r="DO496" s="77"/>
      <c r="DP496" s="77"/>
      <c r="DQ496" s="77"/>
      <c r="DR496" s="77"/>
      <c r="DS496" s="77"/>
      <c r="DT496" s="77"/>
      <c r="DU496" s="77"/>
      <c r="DV496" s="77"/>
      <c r="DW496" s="77"/>
      <c r="DX496" s="77"/>
      <c r="DY496" s="77"/>
      <c r="DZ496" s="77"/>
      <c r="EA496" s="77"/>
      <c r="EB496" s="77"/>
      <c r="EC496" s="77"/>
      <c r="ED496" s="77"/>
      <c r="EE496" s="77"/>
      <c r="EF496" s="77"/>
      <c r="EG496" s="77"/>
      <c r="EH496" s="77"/>
      <c r="EI496" s="77"/>
      <c r="EJ496" s="77"/>
      <c r="EK496" s="77"/>
      <c r="EL496" s="77"/>
      <c r="EM496" s="77"/>
      <c r="EN496" s="77"/>
      <c r="EO496" s="77"/>
      <c r="EP496" s="77"/>
      <c r="EQ496" s="77"/>
      <c r="ER496" s="77"/>
      <c r="ES496" s="77"/>
      <c r="ET496" s="77"/>
      <c r="EU496" s="77"/>
      <c r="EV496" s="77"/>
      <c r="EW496" s="77"/>
      <c r="EX496" s="77"/>
      <c r="EY496" s="77"/>
      <c r="EZ496" s="77"/>
      <c r="FA496" s="77"/>
      <c r="FB496" s="77"/>
      <c r="FC496" s="77"/>
      <c r="FD496" s="77"/>
      <c r="FE496" s="77"/>
      <c r="FF496" s="77"/>
      <c r="FG496" s="77"/>
      <c r="FH496" s="77"/>
      <c r="FI496" s="77"/>
      <c r="FJ496" s="77"/>
      <c r="FK496" s="77"/>
    </row>
    <row r="497" spans="1:167" s="78" customFormat="1" ht="25.5" x14ac:dyDescent="0.2">
      <c r="A497" s="97" t="s">
        <v>2269</v>
      </c>
      <c r="B497" s="97" t="s">
        <v>941</v>
      </c>
      <c r="C497" s="98" t="s">
        <v>1520</v>
      </c>
      <c r="D497" s="99" t="s">
        <v>8</v>
      </c>
      <c r="E497" s="99">
        <v>240</v>
      </c>
      <c r="F497" s="99">
        <v>0.3</v>
      </c>
      <c r="G497" s="100"/>
      <c r="H497" s="101"/>
      <c r="I497" s="123">
        <v>61.78</v>
      </c>
      <c r="J497" s="102">
        <f t="shared" si="24"/>
        <v>14827.2</v>
      </c>
      <c r="K497" s="101">
        <f>BDI!$G$17</f>
        <v>0.11260000000000001</v>
      </c>
      <c r="L497" s="101"/>
      <c r="M497" s="101"/>
      <c r="N497" s="104">
        <f t="shared" si="25"/>
        <v>68.739999999999995</v>
      </c>
      <c r="O497" s="103">
        <f t="shared" si="26"/>
        <v>4949.28</v>
      </c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  <c r="AK497" s="77"/>
      <c r="AL497" s="77"/>
      <c r="AM497" s="77"/>
      <c r="AN497" s="77"/>
      <c r="AO497" s="77"/>
      <c r="AP497" s="77"/>
      <c r="AQ497" s="77"/>
      <c r="AR497" s="77"/>
      <c r="AS497" s="77"/>
      <c r="AT497" s="77"/>
      <c r="AU497" s="77"/>
      <c r="AV497" s="77"/>
      <c r="AW497" s="77"/>
      <c r="AX497" s="77"/>
      <c r="AY497" s="77"/>
      <c r="AZ497" s="77"/>
      <c r="BA497" s="77"/>
      <c r="BB497" s="77"/>
      <c r="BC497" s="77"/>
      <c r="BD497" s="77"/>
      <c r="BE497" s="77"/>
      <c r="BF497" s="77"/>
      <c r="BG497" s="77"/>
      <c r="BH497" s="77"/>
      <c r="BI497" s="77"/>
      <c r="BJ497" s="77"/>
      <c r="BK497" s="77"/>
      <c r="BL497" s="77"/>
      <c r="BM497" s="77"/>
      <c r="BN497" s="77"/>
      <c r="BO497" s="77"/>
      <c r="BP497" s="77"/>
      <c r="BQ497" s="77"/>
      <c r="BR497" s="77"/>
      <c r="BS497" s="77"/>
      <c r="BT497" s="77"/>
      <c r="BU497" s="77"/>
      <c r="BV497" s="77"/>
      <c r="BW497" s="77"/>
      <c r="BX497" s="77"/>
      <c r="BY497" s="77"/>
      <c r="BZ497" s="77"/>
      <c r="CA497" s="77"/>
      <c r="CB497" s="77"/>
      <c r="CC497" s="77"/>
      <c r="CD497" s="77"/>
      <c r="CE497" s="77"/>
      <c r="CF497" s="77"/>
      <c r="CG497" s="77"/>
      <c r="CH497" s="77"/>
      <c r="CI497" s="77"/>
      <c r="CJ497" s="77"/>
      <c r="CK497" s="77"/>
      <c r="CL497" s="77"/>
      <c r="CM497" s="77"/>
      <c r="CN497" s="77"/>
      <c r="CO497" s="77"/>
      <c r="CP497" s="77"/>
      <c r="CQ497" s="77"/>
      <c r="CR497" s="77"/>
      <c r="CS497" s="77"/>
      <c r="CT497" s="77"/>
      <c r="CU497" s="77"/>
      <c r="CV497" s="77"/>
      <c r="CW497" s="77"/>
      <c r="CX497" s="77"/>
      <c r="CY497" s="77"/>
      <c r="CZ497" s="77"/>
      <c r="DA497" s="77"/>
      <c r="DB497" s="77"/>
      <c r="DC497" s="77"/>
      <c r="DD497" s="77"/>
      <c r="DE497" s="77"/>
      <c r="DF497" s="77"/>
      <c r="DG497" s="77"/>
      <c r="DH497" s="77"/>
      <c r="DI497" s="77"/>
      <c r="DJ497" s="77"/>
      <c r="DK497" s="77"/>
      <c r="DL497" s="77"/>
      <c r="DM497" s="77"/>
      <c r="DN497" s="77"/>
      <c r="DO497" s="77"/>
      <c r="DP497" s="77"/>
      <c r="DQ497" s="77"/>
      <c r="DR497" s="77"/>
      <c r="DS497" s="77"/>
      <c r="DT497" s="77"/>
      <c r="DU497" s="77"/>
      <c r="DV497" s="77"/>
      <c r="DW497" s="77"/>
      <c r="DX497" s="77"/>
      <c r="DY497" s="77"/>
      <c r="DZ497" s="77"/>
      <c r="EA497" s="77"/>
      <c r="EB497" s="77"/>
      <c r="EC497" s="77"/>
      <c r="ED497" s="77"/>
      <c r="EE497" s="77"/>
      <c r="EF497" s="77"/>
      <c r="EG497" s="77"/>
      <c r="EH497" s="77"/>
      <c r="EI497" s="77"/>
      <c r="EJ497" s="77"/>
      <c r="EK497" s="77"/>
      <c r="EL497" s="77"/>
      <c r="EM497" s="77"/>
      <c r="EN497" s="77"/>
      <c r="EO497" s="77"/>
      <c r="EP497" s="77"/>
      <c r="EQ497" s="77"/>
      <c r="ER497" s="77"/>
      <c r="ES497" s="77"/>
      <c r="ET497" s="77"/>
      <c r="EU497" s="77"/>
      <c r="EV497" s="77"/>
      <c r="EW497" s="77"/>
      <c r="EX497" s="77"/>
      <c r="EY497" s="77"/>
      <c r="EZ497" s="77"/>
      <c r="FA497" s="77"/>
      <c r="FB497" s="77"/>
      <c r="FC497" s="77"/>
      <c r="FD497" s="77"/>
      <c r="FE497" s="77"/>
      <c r="FF497" s="77"/>
      <c r="FG497" s="77"/>
      <c r="FH497" s="77"/>
      <c r="FI497" s="77"/>
      <c r="FJ497" s="77"/>
      <c r="FK497" s="77"/>
    </row>
    <row r="498" spans="1:167" s="78" customFormat="1" ht="25.5" x14ac:dyDescent="0.2">
      <c r="A498" s="97" t="s">
        <v>2270</v>
      </c>
      <c r="B498" s="97" t="s">
        <v>942</v>
      </c>
      <c r="C498" s="98" t="s">
        <v>1521</v>
      </c>
      <c r="D498" s="99" t="s">
        <v>8</v>
      </c>
      <c r="E498" s="99">
        <v>240</v>
      </c>
      <c r="F498" s="99">
        <v>0.3</v>
      </c>
      <c r="G498" s="100"/>
      <c r="H498" s="101"/>
      <c r="I498" s="123">
        <v>68.58</v>
      </c>
      <c r="J498" s="102">
        <f t="shared" si="24"/>
        <v>16459.2</v>
      </c>
      <c r="K498" s="101">
        <f>BDI!$G$17</f>
        <v>0.11260000000000001</v>
      </c>
      <c r="L498" s="101"/>
      <c r="M498" s="101"/>
      <c r="N498" s="104">
        <f t="shared" si="25"/>
        <v>76.3</v>
      </c>
      <c r="O498" s="103">
        <f t="shared" si="26"/>
        <v>5493.6</v>
      </c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  <c r="AK498" s="77"/>
      <c r="AL498" s="77"/>
      <c r="AM498" s="77"/>
      <c r="AN498" s="77"/>
      <c r="AO498" s="77"/>
      <c r="AP498" s="77"/>
      <c r="AQ498" s="77"/>
      <c r="AR498" s="77"/>
      <c r="AS498" s="77"/>
      <c r="AT498" s="77"/>
      <c r="AU498" s="77"/>
      <c r="AV498" s="77"/>
      <c r="AW498" s="77"/>
      <c r="AX498" s="77"/>
      <c r="AY498" s="77"/>
      <c r="AZ498" s="77"/>
      <c r="BA498" s="77"/>
      <c r="BB498" s="77"/>
      <c r="BC498" s="77"/>
      <c r="BD498" s="77"/>
      <c r="BE498" s="77"/>
      <c r="BF498" s="77"/>
      <c r="BG498" s="77"/>
      <c r="BH498" s="77"/>
      <c r="BI498" s="77"/>
      <c r="BJ498" s="77"/>
      <c r="BK498" s="77"/>
      <c r="BL498" s="77"/>
      <c r="BM498" s="77"/>
      <c r="BN498" s="77"/>
      <c r="BO498" s="77"/>
      <c r="BP498" s="77"/>
      <c r="BQ498" s="77"/>
      <c r="BR498" s="77"/>
      <c r="BS498" s="77"/>
      <c r="BT498" s="77"/>
      <c r="BU498" s="77"/>
      <c r="BV498" s="77"/>
      <c r="BW498" s="77"/>
      <c r="BX498" s="77"/>
      <c r="BY498" s="77"/>
      <c r="BZ498" s="77"/>
      <c r="CA498" s="77"/>
      <c r="CB498" s="77"/>
      <c r="CC498" s="77"/>
      <c r="CD498" s="77"/>
      <c r="CE498" s="77"/>
      <c r="CF498" s="77"/>
      <c r="CG498" s="77"/>
      <c r="CH498" s="77"/>
      <c r="CI498" s="77"/>
      <c r="CJ498" s="77"/>
      <c r="CK498" s="77"/>
      <c r="CL498" s="77"/>
      <c r="CM498" s="77"/>
      <c r="CN498" s="77"/>
      <c r="CO498" s="77"/>
      <c r="CP498" s="77"/>
      <c r="CQ498" s="77"/>
      <c r="CR498" s="77"/>
      <c r="CS498" s="77"/>
      <c r="CT498" s="77"/>
      <c r="CU498" s="77"/>
      <c r="CV498" s="77"/>
      <c r="CW498" s="77"/>
      <c r="CX498" s="77"/>
      <c r="CY498" s="77"/>
      <c r="CZ498" s="77"/>
      <c r="DA498" s="77"/>
      <c r="DB498" s="77"/>
      <c r="DC498" s="77"/>
      <c r="DD498" s="77"/>
      <c r="DE498" s="77"/>
      <c r="DF498" s="77"/>
      <c r="DG498" s="77"/>
      <c r="DH498" s="77"/>
      <c r="DI498" s="77"/>
      <c r="DJ498" s="77"/>
      <c r="DK498" s="77"/>
      <c r="DL498" s="77"/>
      <c r="DM498" s="77"/>
      <c r="DN498" s="77"/>
      <c r="DO498" s="77"/>
      <c r="DP498" s="77"/>
      <c r="DQ498" s="77"/>
      <c r="DR498" s="77"/>
      <c r="DS498" s="77"/>
      <c r="DT498" s="77"/>
      <c r="DU498" s="77"/>
      <c r="DV498" s="77"/>
      <c r="DW498" s="77"/>
      <c r="DX498" s="77"/>
      <c r="DY498" s="77"/>
      <c r="DZ498" s="77"/>
      <c r="EA498" s="77"/>
      <c r="EB498" s="77"/>
      <c r="EC498" s="77"/>
      <c r="ED498" s="77"/>
      <c r="EE498" s="77"/>
      <c r="EF498" s="77"/>
      <c r="EG498" s="77"/>
      <c r="EH498" s="77"/>
      <c r="EI498" s="77"/>
      <c r="EJ498" s="77"/>
      <c r="EK498" s="77"/>
      <c r="EL498" s="77"/>
      <c r="EM498" s="77"/>
      <c r="EN498" s="77"/>
      <c r="EO498" s="77"/>
      <c r="EP498" s="77"/>
      <c r="EQ498" s="77"/>
      <c r="ER498" s="77"/>
      <c r="ES498" s="77"/>
      <c r="ET498" s="77"/>
      <c r="EU498" s="77"/>
      <c r="EV498" s="77"/>
      <c r="EW498" s="77"/>
      <c r="EX498" s="77"/>
      <c r="EY498" s="77"/>
      <c r="EZ498" s="77"/>
      <c r="FA498" s="77"/>
      <c r="FB498" s="77"/>
      <c r="FC498" s="77"/>
      <c r="FD498" s="77"/>
      <c r="FE498" s="77"/>
      <c r="FF498" s="77"/>
      <c r="FG498" s="77"/>
      <c r="FH498" s="77"/>
      <c r="FI498" s="77"/>
      <c r="FJ498" s="77"/>
      <c r="FK498" s="77"/>
    </row>
    <row r="499" spans="1:167" s="78" customFormat="1" ht="25.5" x14ac:dyDescent="0.2">
      <c r="A499" s="97" t="s">
        <v>2271</v>
      </c>
      <c r="B499" s="97" t="s">
        <v>943</v>
      </c>
      <c r="C499" s="98" t="s">
        <v>1522</v>
      </c>
      <c r="D499" s="99" t="s">
        <v>8</v>
      </c>
      <c r="E499" s="99">
        <v>240</v>
      </c>
      <c r="F499" s="99">
        <v>0.3</v>
      </c>
      <c r="G499" s="100"/>
      <c r="H499" s="101"/>
      <c r="I499" s="123">
        <v>86.15</v>
      </c>
      <c r="J499" s="102">
        <f t="shared" si="24"/>
        <v>20676</v>
      </c>
      <c r="K499" s="101">
        <f>BDI!$G$17</f>
        <v>0.11260000000000001</v>
      </c>
      <c r="L499" s="101"/>
      <c r="M499" s="101"/>
      <c r="N499" s="104">
        <f t="shared" si="25"/>
        <v>95.85</v>
      </c>
      <c r="O499" s="103">
        <f t="shared" si="26"/>
        <v>6901.2</v>
      </c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  <c r="AK499" s="77"/>
      <c r="AL499" s="77"/>
      <c r="AM499" s="77"/>
      <c r="AN499" s="77"/>
      <c r="AO499" s="77"/>
      <c r="AP499" s="77"/>
      <c r="AQ499" s="77"/>
      <c r="AR499" s="77"/>
      <c r="AS499" s="77"/>
      <c r="AT499" s="77"/>
      <c r="AU499" s="77"/>
      <c r="AV499" s="77"/>
      <c r="AW499" s="77"/>
      <c r="AX499" s="77"/>
      <c r="AY499" s="77"/>
      <c r="AZ499" s="77"/>
      <c r="BA499" s="77"/>
      <c r="BB499" s="77"/>
      <c r="BC499" s="77"/>
      <c r="BD499" s="77"/>
      <c r="BE499" s="77"/>
      <c r="BF499" s="77"/>
      <c r="BG499" s="77"/>
      <c r="BH499" s="77"/>
      <c r="BI499" s="77"/>
      <c r="BJ499" s="77"/>
      <c r="BK499" s="77"/>
      <c r="BL499" s="77"/>
      <c r="BM499" s="77"/>
      <c r="BN499" s="77"/>
      <c r="BO499" s="77"/>
      <c r="BP499" s="77"/>
      <c r="BQ499" s="77"/>
      <c r="BR499" s="77"/>
      <c r="BS499" s="77"/>
      <c r="BT499" s="77"/>
      <c r="BU499" s="77"/>
      <c r="BV499" s="77"/>
      <c r="BW499" s="77"/>
      <c r="BX499" s="77"/>
      <c r="BY499" s="77"/>
      <c r="BZ499" s="77"/>
      <c r="CA499" s="77"/>
      <c r="CB499" s="77"/>
      <c r="CC499" s="77"/>
      <c r="CD499" s="77"/>
      <c r="CE499" s="77"/>
      <c r="CF499" s="77"/>
      <c r="CG499" s="77"/>
      <c r="CH499" s="77"/>
      <c r="CI499" s="77"/>
      <c r="CJ499" s="77"/>
      <c r="CK499" s="77"/>
      <c r="CL499" s="77"/>
      <c r="CM499" s="77"/>
      <c r="CN499" s="77"/>
      <c r="CO499" s="77"/>
      <c r="CP499" s="77"/>
      <c r="CQ499" s="77"/>
      <c r="CR499" s="77"/>
      <c r="CS499" s="77"/>
      <c r="CT499" s="77"/>
      <c r="CU499" s="77"/>
      <c r="CV499" s="77"/>
      <c r="CW499" s="77"/>
      <c r="CX499" s="77"/>
      <c r="CY499" s="77"/>
      <c r="CZ499" s="77"/>
      <c r="DA499" s="77"/>
      <c r="DB499" s="77"/>
      <c r="DC499" s="77"/>
      <c r="DD499" s="77"/>
      <c r="DE499" s="77"/>
      <c r="DF499" s="77"/>
      <c r="DG499" s="77"/>
      <c r="DH499" s="77"/>
      <c r="DI499" s="77"/>
      <c r="DJ499" s="77"/>
      <c r="DK499" s="77"/>
      <c r="DL499" s="77"/>
      <c r="DM499" s="77"/>
      <c r="DN499" s="77"/>
      <c r="DO499" s="77"/>
      <c r="DP499" s="77"/>
      <c r="DQ499" s="77"/>
      <c r="DR499" s="77"/>
      <c r="DS499" s="77"/>
      <c r="DT499" s="77"/>
      <c r="DU499" s="77"/>
      <c r="DV499" s="77"/>
      <c r="DW499" s="77"/>
      <c r="DX499" s="77"/>
      <c r="DY499" s="77"/>
      <c r="DZ499" s="77"/>
      <c r="EA499" s="77"/>
      <c r="EB499" s="77"/>
      <c r="EC499" s="77"/>
      <c r="ED499" s="77"/>
      <c r="EE499" s="77"/>
      <c r="EF499" s="77"/>
      <c r="EG499" s="77"/>
      <c r="EH499" s="77"/>
      <c r="EI499" s="77"/>
      <c r="EJ499" s="77"/>
      <c r="EK499" s="77"/>
      <c r="EL499" s="77"/>
      <c r="EM499" s="77"/>
      <c r="EN499" s="77"/>
      <c r="EO499" s="77"/>
      <c r="EP499" s="77"/>
      <c r="EQ499" s="77"/>
      <c r="ER499" s="77"/>
      <c r="ES499" s="77"/>
      <c r="ET499" s="77"/>
      <c r="EU499" s="77"/>
      <c r="EV499" s="77"/>
      <c r="EW499" s="77"/>
      <c r="EX499" s="77"/>
      <c r="EY499" s="77"/>
      <c r="EZ499" s="77"/>
      <c r="FA499" s="77"/>
      <c r="FB499" s="77"/>
      <c r="FC499" s="77"/>
      <c r="FD499" s="77"/>
      <c r="FE499" s="77"/>
      <c r="FF499" s="77"/>
      <c r="FG499" s="77"/>
      <c r="FH499" s="77"/>
      <c r="FI499" s="77"/>
      <c r="FJ499" s="77"/>
      <c r="FK499" s="77"/>
    </row>
    <row r="500" spans="1:167" s="78" customFormat="1" x14ac:dyDescent="0.2">
      <c r="A500" s="97" t="s">
        <v>2272</v>
      </c>
      <c r="B500" s="97" t="s">
        <v>944</v>
      </c>
      <c r="C500" s="98" t="s">
        <v>1523</v>
      </c>
      <c r="D500" s="99" t="s">
        <v>9</v>
      </c>
      <c r="E500" s="99">
        <v>180</v>
      </c>
      <c r="F500" s="99">
        <v>0.3</v>
      </c>
      <c r="G500" s="100"/>
      <c r="H500" s="101"/>
      <c r="I500" s="123">
        <v>110.67</v>
      </c>
      <c r="J500" s="102">
        <f t="shared" si="24"/>
        <v>19920.599999999999</v>
      </c>
      <c r="K500" s="101">
        <f>BDI!$G$17</f>
        <v>0.11260000000000001</v>
      </c>
      <c r="L500" s="101"/>
      <c r="M500" s="101"/>
      <c r="N500" s="104">
        <f t="shared" si="25"/>
        <v>123.13</v>
      </c>
      <c r="O500" s="103">
        <f t="shared" si="26"/>
        <v>6649.02</v>
      </c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  <c r="AG500" s="77"/>
      <c r="AH500" s="77"/>
      <c r="AI500" s="77"/>
      <c r="AJ500" s="77"/>
      <c r="AK500" s="77"/>
      <c r="AL500" s="77"/>
      <c r="AM500" s="77"/>
      <c r="AN500" s="77"/>
      <c r="AO500" s="77"/>
      <c r="AP500" s="77"/>
      <c r="AQ500" s="77"/>
      <c r="AR500" s="77"/>
      <c r="AS500" s="77"/>
      <c r="AT500" s="77"/>
      <c r="AU500" s="77"/>
      <c r="AV500" s="77"/>
      <c r="AW500" s="77"/>
      <c r="AX500" s="77"/>
      <c r="AY500" s="77"/>
      <c r="AZ500" s="77"/>
      <c r="BA500" s="77"/>
      <c r="BB500" s="77"/>
      <c r="BC500" s="77"/>
      <c r="BD500" s="77"/>
      <c r="BE500" s="77"/>
      <c r="BF500" s="77"/>
      <c r="BG500" s="77"/>
      <c r="BH500" s="77"/>
      <c r="BI500" s="77"/>
      <c r="BJ500" s="77"/>
      <c r="BK500" s="77"/>
      <c r="BL500" s="77"/>
      <c r="BM500" s="77"/>
      <c r="BN500" s="77"/>
      <c r="BO500" s="77"/>
      <c r="BP500" s="77"/>
      <c r="BQ500" s="77"/>
      <c r="BR500" s="77"/>
      <c r="BS500" s="77"/>
      <c r="BT500" s="77"/>
      <c r="BU500" s="77"/>
      <c r="BV500" s="77"/>
      <c r="BW500" s="77"/>
      <c r="BX500" s="77"/>
      <c r="BY500" s="77"/>
      <c r="BZ500" s="77"/>
      <c r="CA500" s="77"/>
      <c r="CB500" s="77"/>
      <c r="CC500" s="77"/>
      <c r="CD500" s="77"/>
      <c r="CE500" s="77"/>
      <c r="CF500" s="77"/>
      <c r="CG500" s="77"/>
      <c r="CH500" s="77"/>
      <c r="CI500" s="77"/>
      <c r="CJ500" s="77"/>
      <c r="CK500" s="77"/>
      <c r="CL500" s="77"/>
      <c r="CM500" s="77"/>
      <c r="CN500" s="77"/>
      <c r="CO500" s="77"/>
      <c r="CP500" s="77"/>
      <c r="CQ500" s="77"/>
      <c r="CR500" s="77"/>
      <c r="CS500" s="77"/>
      <c r="CT500" s="77"/>
      <c r="CU500" s="77"/>
      <c r="CV500" s="77"/>
      <c r="CW500" s="77"/>
      <c r="CX500" s="77"/>
      <c r="CY500" s="77"/>
      <c r="CZ500" s="77"/>
      <c r="DA500" s="77"/>
      <c r="DB500" s="77"/>
      <c r="DC500" s="77"/>
      <c r="DD500" s="77"/>
      <c r="DE500" s="77"/>
      <c r="DF500" s="77"/>
      <c r="DG500" s="77"/>
      <c r="DH500" s="77"/>
      <c r="DI500" s="77"/>
      <c r="DJ500" s="77"/>
      <c r="DK500" s="77"/>
      <c r="DL500" s="77"/>
      <c r="DM500" s="77"/>
      <c r="DN500" s="77"/>
      <c r="DO500" s="77"/>
      <c r="DP500" s="77"/>
      <c r="DQ500" s="77"/>
      <c r="DR500" s="77"/>
      <c r="DS500" s="77"/>
      <c r="DT500" s="77"/>
      <c r="DU500" s="77"/>
      <c r="DV500" s="77"/>
      <c r="DW500" s="77"/>
      <c r="DX500" s="77"/>
      <c r="DY500" s="77"/>
      <c r="DZ500" s="77"/>
      <c r="EA500" s="77"/>
      <c r="EB500" s="77"/>
      <c r="EC500" s="77"/>
      <c r="ED500" s="77"/>
      <c r="EE500" s="77"/>
      <c r="EF500" s="77"/>
      <c r="EG500" s="77"/>
      <c r="EH500" s="77"/>
      <c r="EI500" s="77"/>
      <c r="EJ500" s="77"/>
      <c r="EK500" s="77"/>
      <c r="EL500" s="77"/>
      <c r="EM500" s="77"/>
      <c r="EN500" s="77"/>
      <c r="EO500" s="77"/>
      <c r="EP500" s="77"/>
      <c r="EQ500" s="77"/>
      <c r="ER500" s="77"/>
      <c r="ES500" s="77"/>
      <c r="ET500" s="77"/>
      <c r="EU500" s="77"/>
      <c r="EV500" s="77"/>
      <c r="EW500" s="77"/>
      <c r="EX500" s="77"/>
      <c r="EY500" s="77"/>
      <c r="EZ500" s="77"/>
      <c r="FA500" s="77"/>
      <c r="FB500" s="77"/>
      <c r="FC500" s="77"/>
      <c r="FD500" s="77"/>
      <c r="FE500" s="77"/>
      <c r="FF500" s="77"/>
      <c r="FG500" s="77"/>
      <c r="FH500" s="77"/>
      <c r="FI500" s="77"/>
      <c r="FJ500" s="77"/>
      <c r="FK500" s="77"/>
    </row>
    <row r="501" spans="1:167" s="78" customFormat="1" x14ac:dyDescent="0.2">
      <c r="A501" s="97" t="s">
        <v>2273</v>
      </c>
      <c r="B501" s="97" t="s">
        <v>945</v>
      </c>
      <c r="C501" s="98" t="s">
        <v>1524</v>
      </c>
      <c r="D501" s="99" t="s">
        <v>9</v>
      </c>
      <c r="E501" s="99">
        <v>300</v>
      </c>
      <c r="F501" s="99">
        <v>0.3</v>
      </c>
      <c r="G501" s="100"/>
      <c r="H501" s="101"/>
      <c r="I501" s="123">
        <v>129.22</v>
      </c>
      <c r="J501" s="102">
        <f t="shared" si="24"/>
        <v>38766</v>
      </c>
      <c r="K501" s="101">
        <f>BDI!$G$17</f>
        <v>0.11260000000000001</v>
      </c>
      <c r="L501" s="101"/>
      <c r="M501" s="101"/>
      <c r="N501" s="104">
        <f t="shared" si="25"/>
        <v>143.77000000000001</v>
      </c>
      <c r="O501" s="103">
        <f t="shared" si="26"/>
        <v>12939.3</v>
      </c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  <c r="AK501" s="77"/>
      <c r="AL501" s="77"/>
      <c r="AM501" s="77"/>
      <c r="AN501" s="77"/>
      <c r="AO501" s="77"/>
      <c r="AP501" s="77"/>
      <c r="AQ501" s="77"/>
      <c r="AR501" s="77"/>
      <c r="AS501" s="77"/>
      <c r="AT501" s="77"/>
      <c r="AU501" s="77"/>
      <c r="AV501" s="77"/>
      <c r="AW501" s="77"/>
      <c r="AX501" s="77"/>
      <c r="AY501" s="77"/>
      <c r="AZ501" s="77"/>
      <c r="BA501" s="77"/>
      <c r="BB501" s="77"/>
      <c r="BC501" s="77"/>
      <c r="BD501" s="77"/>
      <c r="BE501" s="77"/>
      <c r="BF501" s="77"/>
      <c r="BG501" s="77"/>
      <c r="BH501" s="77"/>
      <c r="BI501" s="77"/>
      <c r="BJ501" s="77"/>
      <c r="BK501" s="77"/>
      <c r="BL501" s="77"/>
      <c r="BM501" s="77"/>
      <c r="BN501" s="77"/>
      <c r="BO501" s="77"/>
      <c r="BP501" s="77"/>
      <c r="BQ501" s="77"/>
      <c r="BR501" s="77"/>
      <c r="BS501" s="77"/>
      <c r="BT501" s="77"/>
      <c r="BU501" s="77"/>
      <c r="BV501" s="77"/>
      <c r="BW501" s="77"/>
      <c r="BX501" s="77"/>
      <c r="BY501" s="77"/>
      <c r="BZ501" s="77"/>
      <c r="CA501" s="77"/>
      <c r="CB501" s="77"/>
      <c r="CC501" s="77"/>
      <c r="CD501" s="77"/>
      <c r="CE501" s="77"/>
      <c r="CF501" s="77"/>
      <c r="CG501" s="77"/>
      <c r="CH501" s="77"/>
      <c r="CI501" s="77"/>
      <c r="CJ501" s="77"/>
      <c r="CK501" s="77"/>
      <c r="CL501" s="77"/>
      <c r="CM501" s="77"/>
      <c r="CN501" s="77"/>
      <c r="CO501" s="77"/>
      <c r="CP501" s="77"/>
      <c r="CQ501" s="77"/>
      <c r="CR501" s="77"/>
      <c r="CS501" s="77"/>
      <c r="CT501" s="77"/>
      <c r="CU501" s="77"/>
      <c r="CV501" s="77"/>
      <c r="CW501" s="77"/>
      <c r="CX501" s="77"/>
      <c r="CY501" s="77"/>
      <c r="CZ501" s="77"/>
      <c r="DA501" s="77"/>
      <c r="DB501" s="77"/>
      <c r="DC501" s="77"/>
      <c r="DD501" s="77"/>
      <c r="DE501" s="77"/>
      <c r="DF501" s="77"/>
      <c r="DG501" s="77"/>
      <c r="DH501" s="77"/>
      <c r="DI501" s="77"/>
      <c r="DJ501" s="77"/>
      <c r="DK501" s="77"/>
      <c r="DL501" s="77"/>
      <c r="DM501" s="77"/>
      <c r="DN501" s="77"/>
      <c r="DO501" s="77"/>
      <c r="DP501" s="77"/>
      <c r="DQ501" s="77"/>
      <c r="DR501" s="77"/>
      <c r="DS501" s="77"/>
      <c r="DT501" s="77"/>
      <c r="DU501" s="77"/>
      <c r="DV501" s="77"/>
      <c r="DW501" s="77"/>
      <c r="DX501" s="77"/>
      <c r="DY501" s="77"/>
      <c r="DZ501" s="77"/>
      <c r="EA501" s="77"/>
      <c r="EB501" s="77"/>
      <c r="EC501" s="77"/>
      <c r="ED501" s="77"/>
      <c r="EE501" s="77"/>
      <c r="EF501" s="77"/>
      <c r="EG501" s="77"/>
      <c r="EH501" s="77"/>
      <c r="EI501" s="77"/>
      <c r="EJ501" s="77"/>
      <c r="EK501" s="77"/>
      <c r="EL501" s="77"/>
      <c r="EM501" s="77"/>
      <c r="EN501" s="77"/>
      <c r="EO501" s="77"/>
      <c r="EP501" s="77"/>
      <c r="EQ501" s="77"/>
      <c r="ER501" s="77"/>
      <c r="ES501" s="77"/>
      <c r="ET501" s="77"/>
      <c r="EU501" s="77"/>
      <c r="EV501" s="77"/>
      <c r="EW501" s="77"/>
      <c r="EX501" s="77"/>
      <c r="EY501" s="77"/>
      <c r="EZ501" s="77"/>
      <c r="FA501" s="77"/>
      <c r="FB501" s="77"/>
      <c r="FC501" s="77"/>
      <c r="FD501" s="77"/>
      <c r="FE501" s="77"/>
      <c r="FF501" s="77"/>
      <c r="FG501" s="77"/>
      <c r="FH501" s="77"/>
      <c r="FI501" s="77"/>
      <c r="FJ501" s="77"/>
      <c r="FK501" s="77"/>
    </row>
    <row r="502" spans="1:167" s="78" customFormat="1" x14ac:dyDescent="0.2">
      <c r="A502" s="97" t="s">
        <v>2274</v>
      </c>
      <c r="B502" s="97" t="s">
        <v>946</v>
      </c>
      <c r="C502" s="98" t="s">
        <v>1762</v>
      </c>
      <c r="D502" s="99" t="s">
        <v>9</v>
      </c>
      <c r="E502" s="99">
        <v>150</v>
      </c>
      <c r="F502" s="99">
        <v>0.3</v>
      </c>
      <c r="G502" s="100"/>
      <c r="H502" s="101"/>
      <c r="I502" s="123">
        <v>20.63</v>
      </c>
      <c r="J502" s="102">
        <f t="shared" si="24"/>
        <v>3094.5</v>
      </c>
      <c r="K502" s="101">
        <f>BDI!$G$17</f>
        <v>0.11260000000000001</v>
      </c>
      <c r="L502" s="101"/>
      <c r="M502" s="101"/>
      <c r="N502" s="104">
        <f t="shared" si="25"/>
        <v>22.95</v>
      </c>
      <c r="O502" s="103">
        <f t="shared" si="26"/>
        <v>1032.75</v>
      </c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  <c r="AK502" s="77"/>
      <c r="AL502" s="77"/>
      <c r="AM502" s="77"/>
      <c r="AN502" s="77"/>
      <c r="AO502" s="77"/>
      <c r="AP502" s="77"/>
      <c r="AQ502" s="77"/>
      <c r="AR502" s="77"/>
      <c r="AS502" s="77"/>
      <c r="AT502" s="77"/>
      <c r="AU502" s="77"/>
      <c r="AV502" s="77"/>
      <c r="AW502" s="77"/>
      <c r="AX502" s="77"/>
      <c r="AY502" s="77"/>
      <c r="AZ502" s="77"/>
      <c r="BA502" s="77"/>
      <c r="BB502" s="77"/>
      <c r="BC502" s="77"/>
      <c r="BD502" s="77"/>
      <c r="BE502" s="77"/>
      <c r="BF502" s="77"/>
      <c r="BG502" s="77"/>
      <c r="BH502" s="77"/>
      <c r="BI502" s="77"/>
      <c r="BJ502" s="77"/>
      <c r="BK502" s="77"/>
      <c r="BL502" s="77"/>
      <c r="BM502" s="77"/>
      <c r="BN502" s="77"/>
      <c r="BO502" s="77"/>
      <c r="BP502" s="77"/>
      <c r="BQ502" s="77"/>
      <c r="BR502" s="77"/>
      <c r="BS502" s="77"/>
      <c r="BT502" s="77"/>
      <c r="BU502" s="77"/>
      <c r="BV502" s="77"/>
      <c r="BW502" s="77"/>
      <c r="BX502" s="77"/>
      <c r="BY502" s="77"/>
      <c r="BZ502" s="77"/>
      <c r="CA502" s="77"/>
      <c r="CB502" s="77"/>
      <c r="CC502" s="77"/>
      <c r="CD502" s="77"/>
      <c r="CE502" s="77"/>
      <c r="CF502" s="77"/>
      <c r="CG502" s="77"/>
      <c r="CH502" s="77"/>
      <c r="CI502" s="77"/>
      <c r="CJ502" s="77"/>
      <c r="CK502" s="77"/>
      <c r="CL502" s="77"/>
      <c r="CM502" s="77"/>
      <c r="CN502" s="77"/>
      <c r="CO502" s="77"/>
      <c r="CP502" s="77"/>
      <c r="CQ502" s="77"/>
      <c r="CR502" s="77"/>
      <c r="CS502" s="77"/>
      <c r="CT502" s="77"/>
      <c r="CU502" s="77"/>
      <c r="CV502" s="77"/>
      <c r="CW502" s="77"/>
      <c r="CX502" s="77"/>
      <c r="CY502" s="77"/>
      <c r="CZ502" s="77"/>
      <c r="DA502" s="77"/>
      <c r="DB502" s="77"/>
      <c r="DC502" s="77"/>
      <c r="DD502" s="77"/>
      <c r="DE502" s="77"/>
      <c r="DF502" s="77"/>
      <c r="DG502" s="77"/>
      <c r="DH502" s="77"/>
      <c r="DI502" s="77"/>
      <c r="DJ502" s="77"/>
      <c r="DK502" s="77"/>
      <c r="DL502" s="77"/>
      <c r="DM502" s="77"/>
      <c r="DN502" s="77"/>
      <c r="DO502" s="77"/>
      <c r="DP502" s="77"/>
      <c r="DQ502" s="77"/>
      <c r="DR502" s="77"/>
      <c r="DS502" s="77"/>
      <c r="DT502" s="77"/>
      <c r="DU502" s="77"/>
      <c r="DV502" s="77"/>
      <c r="DW502" s="77"/>
      <c r="DX502" s="77"/>
      <c r="DY502" s="77"/>
      <c r="DZ502" s="77"/>
      <c r="EA502" s="77"/>
      <c r="EB502" s="77"/>
      <c r="EC502" s="77"/>
      <c r="ED502" s="77"/>
      <c r="EE502" s="77"/>
      <c r="EF502" s="77"/>
      <c r="EG502" s="77"/>
      <c r="EH502" s="77"/>
      <c r="EI502" s="77"/>
      <c r="EJ502" s="77"/>
      <c r="EK502" s="77"/>
      <c r="EL502" s="77"/>
      <c r="EM502" s="77"/>
      <c r="EN502" s="77"/>
      <c r="EO502" s="77"/>
      <c r="EP502" s="77"/>
      <c r="EQ502" s="77"/>
      <c r="ER502" s="77"/>
      <c r="ES502" s="77"/>
      <c r="ET502" s="77"/>
      <c r="EU502" s="77"/>
      <c r="EV502" s="77"/>
      <c r="EW502" s="77"/>
      <c r="EX502" s="77"/>
      <c r="EY502" s="77"/>
      <c r="EZ502" s="77"/>
      <c r="FA502" s="77"/>
      <c r="FB502" s="77"/>
      <c r="FC502" s="77"/>
      <c r="FD502" s="77"/>
      <c r="FE502" s="77"/>
      <c r="FF502" s="77"/>
      <c r="FG502" s="77"/>
      <c r="FH502" s="77"/>
      <c r="FI502" s="77"/>
      <c r="FJ502" s="77"/>
      <c r="FK502" s="77"/>
    </row>
    <row r="503" spans="1:167" s="78" customFormat="1" x14ac:dyDescent="0.2">
      <c r="A503" s="97" t="s">
        <v>2275</v>
      </c>
      <c r="B503" s="97" t="s">
        <v>947</v>
      </c>
      <c r="C503" s="98" t="s">
        <v>1525</v>
      </c>
      <c r="D503" s="99" t="s">
        <v>6</v>
      </c>
      <c r="E503" s="99">
        <v>5000</v>
      </c>
      <c r="F503" s="99">
        <v>0.3</v>
      </c>
      <c r="G503" s="100"/>
      <c r="H503" s="101"/>
      <c r="I503" s="123">
        <v>8.9870000000000001</v>
      </c>
      <c r="J503" s="102">
        <f t="shared" si="24"/>
        <v>44935</v>
      </c>
      <c r="K503" s="101">
        <f>BDI!$G$17</f>
        <v>0.11260000000000001</v>
      </c>
      <c r="L503" s="101"/>
      <c r="M503" s="101"/>
      <c r="N503" s="104">
        <f t="shared" si="25"/>
        <v>10</v>
      </c>
      <c r="O503" s="103">
        <f t="shared" si="26"/>
        <v>15000</v>
      </c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  <c r="AK503" s="77"/>
      <c r="AL503" s="77"/>
      <c r="AM503" s="77"/>
      <c r="AN503" s="77"/>
      <c r="AO503" s="77"/>
      <c r="AP503" s="77"/>
      <c r="AQ503" s="77"/>
      <c r="AR503" s="77"/>
      <c r="AS503" s="77"/>
      <c r="AT503" s="77"/>
      <c r="AU503" s="77"/>
      <c r="AV503" s="77"/>
      <c r="AW503" s="77"/>
      <c r="AX503" s="77"/>
      <c r="AY503" s="77"/>
      <c r="AZ503" s="77"/>
      <c r="BA503" s="77"/>
      <c r="BB503" s="77"/>
      <c r="BC503" s="77"/>
      <c r="BD503" s="77"/>
      <c r="BE503" s="77"/>
      <c r="BF503" s="77"/>
      <c r="BG503" s="77"/>
      <c r="BH503" s="77"/>
      <c r="BI503" s="77"/>
      <c r="BJ503" s="77"/>
      <c r="BK503" s="77"/>
      <c r="BL503" s="77"/>
      <c r="BM503" s="77"/>
      <c r="BN503" s="77"/>
      <c r="BO503" s="77"/>
      <c r="BP503" s="77"/>
      <c r="BQ503" s="77"/>
      <c r="BR503" s="77"/>
      <c r="BS503" s="77"/>
      <c r="BT503" s="77"/>
      <c r="BU503" s="77"/>
      <c r="BV503" s="77"/>
      <c r="BW503" s="77"/>
      <c r="BX503" s="77"/>
      <c r="BY503" s="77"/>
      <c r="BZ503" s="77"/>
      <c r="CA503" s="77"/>
      <c r="CB503" s="77"/>
      <c r="CC503" s="77"/>
      <c r="CD503" s="77"/>
      <c r="CE503" s="77"/>
      <c r="CF503" s="77"/>
      <c r="CG503" s="77"/>
      <c r="CH503" s="77"/>
      <c r="CI503" s="77"/>
      <c r="CJ503" s="77"/>
      <c r="CK503" s="77"/>
      <c r="CL503" s="77"/>
      <c r="CM503" s="77"/>
      <c r="CN503" s="77"/>
      <c r="CO503" s="77"/>
      <c r="CP503" s="77"/>
      <c r="CQ503" s="77"/>
      <c r="CR503" s="77"/>
      <c r="CS503" s="77"/>
      <c r="CT503" s="77"/>
      <c r="CU503" s="77"/>
      <c r="CV503" s="77"/>
      <c r="CW503" s="77"/>
      <c r="CX503" s="77"/>
      <c r="CY503" s="77"/>
      <c r="CZ503" s="77"/>
      <c r="DA503" s="77"/>
      <c r="DB503" s="77"/>
      <c r="DC503" s="77"/>
      <c r="DD503" s="77"/>
      <c r="DE503" s="77"/>
      <c r="DF503" s="77"/>
      <c r="DG503" s="77"/>
      <c r="DH503" s="77"/>
      <c r="DI503" s="77"/>
      <c r="DJ503" s="77"/>
      <c r="DK503" s="77"/>
      <c r="DL503" s="77"/>
      <c r="DM503" s="77"/>
      <c r="DN503" s="77"/>
      <c r="DO503" s="77"/>
      <c r="DP503" s="77"/>
      <c r="DQ503" s="77"/>
      <c r="DR503" s="77"/>
      <c r="DS503" s="77"/>
      <c r="DT503" s="77"/>
      <c r="DU503" s="77"/>
      <c r="DV503" s="77"/>
      <c r="DW503" s="77"/>
      <c r="DX503" s="77"/>
      <c r="DY503" s="77"/>
      <c r="DZ503" s="77"/>
      <c r="EA503" s="77"/>
      <c r="EB503" s="77"/>
      <c r="EC503" s="77"/>
      <c r="ED503" s="77"/>
      <c r="EE503" s="77"/>
      <c r="EF503" s="77"/>
      <c r="EG503" s="77"/>
      <c r="EH503" s="77"/>
      <c r="EI503" s="77"/>
      <c r="EJ503" s="77"/>
      <c r="EK503" s="77"/>
      <c r="EL503" s="77"/>
      <c r="EM503" s="77"/>
      <c r="EN503" s="77"/>
      <c r="EO503" s="77"/>
      <c r="EP503" s="77"/>
      <c r="EQ503" s="77"/>
      <c r="ER503" s="77"/>
      <c r="ES503" s="77"/>
      <c r="ET503" s="77"/>
      <c r="EU503" s="77"/>
      <c r="EV503" s="77"/>
      <c r="EW503" s="77"/>
      <c r="EX503" s="77"/>
      <c r="EY503" s="77"/>
      <c r="EZ503" s="77"/>
      <c r="FA503" s="77"/>
      <c r="FB503" s="77"/>
      <c r="FC503" s="77"/>
      <c r="FD503" s="77"/>
      <c r="FE503" s="77"/>
      <c r="FF503" s="77"/>
      <c r="FG503" s="77"/>
      <c r="FH503" s="77"/>
      <c r="FI503" s="77"/>
      <c r="FJ503" s="77"/>
      <c r="FK503" s="77"/>
    </row>
    <row r="504" spans="1:167" s="78" customFormat="1" x14ac:dyDescent="0.2">
      <c r="A504" s="97" t="s">
        <v>2276</v>
      </c>
      <c r="B504" s="97" t="s">
        <v>948</v>
      </c>
      <c r="C504" s="98" t="s">
        <v>1763</v>
      </c>
      <c r="D504" s="99" t="s">
        <v>8</v>
      </c>
      <c r="E504" s="99">
        <v>180</v>
      </c>
      <c r="F504" s="99">
        <v>0.3</v>
      </c>
      <c r="G504" s="100"/>
      <c r="H504" s="101"/>
      <c r="I504" s="123">
        <v>13.89</v>
      </c>
      <c r="J504" s="102">
        <f t="shared" si="24"/>
        <v>2500.1999999999998</v>
      </c>
      <c r="K504" s="101">
        <f>BDI!$G$17</f>
        <v>0.11260000000000001</v>
      </c>
      <c r="L504" s="101"/>
      <c r="M504" s="101"/>
      <c r="N504" s="104">
        <f t="shared" si="25"/>
        <v>15.45</v>
      </c>
      <c r="O504" s="103">
        <f t="shared" si="26"/>
        <v>834.3</v>
      </c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  <c r="AK504" s="77"/>
      <c r="AL504" s="77"/>
      <c r="AM504" s="77"/>
      <c r="AN504" s="77"/>
      <c r="AO504" s="77"/>
      <c r="AP504" s="77"/>
      <c r="AQ504" s="77"/>
      <c r="AR504" s="77"/>
      <c r="AS504" s="77"/>
      <c r="AT504" s="77"/>
      <c r="AU504" s="77"/>
      <c r="AV504" s="77"/>
      <c r="AW504" s="77"/>
      <c r="AX504" s="77"/>
      <c r="AY504" s="77"/>
      <c r="AZ504" s="77"/>
      <c r="BA504" s="77"/>
      <c r="BB504" s="77"/>
      <c r="BC504" s="77"/>
      <c r="BD504" s="77"/>
      <c r="BE504" s="77"/>
      <c r="BF504" s="77"/>
      <c r="BG504" s="77"/>
      <c r="BH504" s="77"/>
      <c r="BI504" s="77"/>
      <c r="BJ504" s="77"/>
      <c r="BK504" s="77"/>
      <c r="BL504" s="77"/>
      <c r="BM504" s="77"/>
      <c r="BN504" s="77"/>
      <c r="BO504" s="77"/>
      <c r="BP504" s="77"/>
      <c r="BQ504" s="77"/>
      <c r="BR504" s="77"/>
      <c r="BS504" s="77"/>
      <c r="BT504" s="77"/>
      <c r="BU504" s="77"/>
      <c r="BV504" s="77"/>
      <c r="BW504" s="77"/>
      <c r="BX504" s="77"/>
      <c r="BY504" s="77"/>
      <c r="BZ504" s="77"/>
      <c r="CA504" s="77"/>
      <c r="CB504" s="77"/>
      <c r="CC504" s="77"/>
      <c r="CD504" s="77"/>
      <c r="CE504" s="77"/>
      <c r="CF504" s="77"/>
      <c r="CG504" s="77"/>
      <c r="CH504" s="77"/>
      <c r="CI504" s="77"/>
      <c r="CJ504" s="77"/>
      <c r="CK504" s="77"/>
      <c r="CL504" s="77"/>
      <c r="CM504" s="77"/>
      <c r="CN504" s="77"/>
      <c r="CO504" s="77"/>
      <c r="CP504" s="77"/>
      <c r="CQ504" s="77"/>
      <c r="CR504" s="77"/>
      <c r="CS504" s="77"/>
      <c r="CT504" s="77"/>
      <c r="CU504" s="77"/>
      <c r="CV504" s="77"/>
      <c r="CW504" s="77"/>
      <c r="CX504" s="77"/>
      <c r="CY504" s="77"/>
      <c r="CZ504" s="77"/>
      <c r="DA504" s="77"/>
      <c r="DB504" s="77"/>
      <c r="DC504" s="77"/>
      <c r="DD504" s="77"/>
      <c r="DE504" s="77"/>
      <c r="DF504" s="77"/>
      <c r="DG504" s="77"/>
      <c r="DH504" s="77"/>
      <c r="DI504" s="77"/>
      <c r="DJ504" s="77"/>
      <c r="DK504" s="77"/>
      <c r="DL504" s="77"/>
      <c r="DM504" s="77"/>
      <c r="DN504" s="77"/>
      <c r="DO504" s="77"/>
      <c r="DP504" s="77"/>
      <c r="DQ504" s="77"/>
      <c r="DR504" s="77"/>
      <c r="DS504" s="77"/>
      <c r="DT504" s="77"/>
      <c r="DU504" s="77"/>
      <c r="DV504" s="77"/>
      <c r="DW504" s="77"/>
      <c r="DX504" s="77"/>
      <c r="DY504" s="77"/>
      <c r="DZ504" s="77"/>
      <c r="EA504" s="77"/>
      <c r="EB504" s="77"/>
      <c r="EC504" s="77"/>
      <c r="ED504" s="77"/>
      <c r="EE504" s="77"/>
      <c r="EF504" s="77"/>
      <c r="EG504" s="77"/>
      <c r="EH504" s="77"/>
      <c r="EI504" s="77"/>
      <c r="EJ504" s="77"/>
      <c r="EK504" s="77"/>
      <c r="EL504" s="77"/>
      <c r="EM504" s="77"/>
      <c r="EN504" s="77"/>
      <c r="EO504" s="77"/>
      <c r="EP504" s="77"/>
      <c r="EQ504" s="77"/>
      <c r="ER504" s="77"/>
      <c r="ES504" s="77"/>
      <c r="ET504" s="77"/>
      <c r="EU504" s="77"/>
      <c r="EV504" s="77"/>
      <c r="EW504" s="77"/>
      <c r="EX504" s="77"/>
      <c r="EY504" s="77"/>
      <c r="EZ504" s="77"/>
      <c r="FA504" s="77"/>
      <c r="FB504" s="77"/>
      <c r="FC504" s="77"/>
      <c r="FD504" s="77"/>
      <c r="FE504" s="77"/>
      <c r="FF504" s="77"/>
      <c r="FG504" s="77"/>
      <c r="FH504" s="77"/>
      <c r="FI504" s="77"/>
      <c r="FJ504" s="77"/>
      <c r="FK504" s="77"/>
    </row>
    <row r="505" spans="1:167" s="78" customFormat="1" x14ac:dyDescent="0.2">
      <c r="A505" s="97" t="s">
        <v>2277</v>
      </c>
      <c r="B505" s="97" t="s">
        <v>949</v>
      </c>
      <c r="C505" s="98" t="s">
        <v>1764</v>
      </c>
      <c r="D505" s="99" t="s">
        <v>8</v>
      </c>
      <c r="E505" s="99">
        <v>180</v>
      </c>
      <c r="F505" s="99">
        <v>0.3</v>
      </c>
      <c r="G505" s="100"/>
      <c r="H505" s="101"/>
      <c r="I505" s="123">
        <v>18.53</v>
      </c>
      <c r="J505" s="102">
        <f t="shared" si="24"/>
        <v>3335.4</v>
      </c>
      <c r="K505" s="101">
        <f>BDI!$G$17</f>
        <v>0.11260000000000001</v>
      </c>
      <c r="L505" s="101"/>
      <c r="M505" s="101"/>
      <c r="N505" s="104">
        <f t="shared" si="25"/>
        <v>20.62</v>
      </c>
      <c r="O505" s="103">
        <f t="shared" si="26"/>
        <v>1113.48</v>
      </c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  <c r="AK505" s="77"/>
      <c r="AL505" s="77"/>
      <c r="AM505" s="77"/>
      <c r="AN505" s="77"/>
      <c r="AO505" s="77"/>
      <c r="AP505" s="77"/>
      <c r="AQ505" s="77"/>
      <c r="AR505" s="77"/>
      <c r="AS505" s="77"/>
      <c r="AT505" s="77"/>
      <c r="AU505" s="77"/>
      <c r="AV505" s="77"/>
      <c r="AW505" s="77"/>
      <c r="AX505" s="77"/>
      <c r="AY505" s="77"/>
      <c r="AZ505" s="77"/>
      <c r="BA505" s="77"/>
      <c r="BB505" s="77"/>
      <c r="BC505" s="77"/>
      <c r="BD505" s="77"/>
      <c r="BE505" s="77"/>
      <c r="BF505" s="77"/>
      <c r="BG505" s="77"/>
      <c r="BH505" s="77"/>
      <c r="BI505" s="77"/>
      <c r="BJ505" s="77"/>
      <c r="BK505" s="77"/>
      <c r="BL505" s="77"/>
      <c r="BM505" s="77"/>
      <c r="BN505" s="77"/>
      <c r="BO505" s="77"/>
      <c r="BP505" s="77"/>
      <c r="BQ505" s="77"/>
      <c r="BR505" s="77"/>
      <c r="BS505" s="77"/>
      <c r="BT505" s="77"/>
      <c r="BU505" s="77"/>
      <c r="BV505" s="77"/>
      <c r="BW505" s="77"/>
      <c r="BX505" s="77"/>
      <c r="BY505" s="77"/>
      <c r="BZ505" s="77"/>
      <c r="CA505" s="77"/>
      <c r="CB505" s="77"/>
      <c r="CC505" s="77"/>
      <c r="CD505" s="77"/>
      <c r="CE505" s="77"/>
      <c r="CF505" s="77"/>
      <c r="CG505" s="77"/>
      <c r="CH505" s="77"/>
      <c r="CI505" s="77"/>
      <c r="CJ505" s="77"/>
      <c r="CK505" s="77"/>
      <c r="CL505" s="77"/>
      <c r="CM505" s="77"/>
      <c r="CN505" s="77"/>
      <c r="CO505" s="77"/>
      <c r="CP505" s="77"/>
      <c r="CQ505" s="77"/>
      <c r="CR505" s="77"/>
      <c r="CS505" s="77"/>
      <c r="CT505" s="77"/>
      <c r="CU505" s="77"/>
      <c r="CV505" s="77"/>
      <c r="CW505" s="77"/>
      <c r="CX505" s="77"/>
      <c r="CY505" s="77"/>
      <c r="CZ505" s="77"/>
      <c r="DA505" s="77"/>
      <c r="DB505" s="77"/>
      <c r="DC505" s="77"/>
      <c r="DD505" s="77"/>
      <c r="DE505" s="77"/>
      <c r="DF505" s="77"/>
      <c r="DG505" s="77"/>
      <c r="DH505" s="77"/>
      <c r="DI505" s="77"/>
      <c r="DJ505" s="77"/>
      <c r="DK505" s="77"/>
      <c r="DL505" s="77"/>
      <c r="DM505" s="77"/>
      <c r="DN505" s="77"/>
      <c r="DO505" s="77"/>
      <c r="DP505" s="77"/>
      <c r="DQ505" s="77"/>
      <c r="DR505" s="77"/>
      <c r="DS505" s="77"/>
      <c r="DT505" s="77"/>
      <c r="DU505" s="77"/>
      <c r="DV505" s="77"/>
      <c r="DW505" s="77"/>
      <c r="DX505" s="77"/>
      <c r="DY505" s="77"/>
      <c r="DZ505" s="77"/>
      <c r="EA505" s="77"/>
      <c r="EB505" s="77"/>
      <c r="EC505" s="77"/>
      <c r="ED505" s="77"/>
      <c r="EE505" s="77"/>
      <c r="EF505" s="77"/>
      <c r="EG505" s="77"/>
      <c r="EH505" s="77"/>
      <c r="EI505" s="77"/>
      <c r="EJ505" s="77"/>
      <c r="EK505" s="77"/>
      <c r="EL505" s="77"/>
      <c r="EM505" s="77"/>
      <c r="EN505" s="77"/>
      <c r="EO505" s="77"/>
      <c r="EP505" s="77"/>
      <c r="EQ505" s="77"/>
      <c r="ER505" s="77"/>
      <c r="ES505" s="77"/>
      <c r="ET505" s="77"/>
      <c r="EU505" s="77"/>
      <c r="EV505" s="77"/>
      <c r="EW505" s="77"/>
      <c r="EX505" s="77"/>
      <c r="EY505" s="77"/>
      <c r="EZ505" s="77"/>
      <c r="FA505" s="77"/>
      <c r="FB505" s="77"/>
      <c r="FC505" s="77"/>
      <c r="FD505" s="77"/>
      <c r="FE505" s="77"/>
      <c r="FF505" s="77"/>
      <c r="FG505" s="77"/>
      <c r="FH505" s="77"/>
      <c r="FI505" s="77"/>
      <c r="FJ505" s="77"/>
      <c r="FK505" s="77"/>
    </row>
    <row r="506" spans="1:167" s="78" customFormat="1" x14ac:dyDescent="0.2">
      <c r="A506" s="97" t="s">
        <v>2278</v>
      </c>
      <c r="B506" s="97" t="s">
        <v>950</v>
      </c>
      <c r="C506" s="98" t="s">
        <v>1526</v>
      </c>
      <c r="D506" s="99" t="s">
        <v>6</v>
      </c>
      <c r="E506" s="99">
        <v>100</v>
      </c>
      <c r="F506" s="99">
        <v>0.3</v>
      </c>
      <c r="G506" s="100"/>
      <c r="H506" s="101"/>
      <c r="I506" s="123">
        <v>42.39</v>
      </c>
      <c r="J506" s="102">
        <f t="shared" si="24"/>
        <v>4239</v>
      </c>
      <c r="K506" s="101">
        <f>BDI!$G$17</f>
        <v>0.11260000000000001</v>
      </c>
      <c r="L506" s="101"/>
      <c r="M506" s="101"/>
      <c r="N506" s="104">
        <f t="shared" si="25"/>
        <v>47.16</v>
      </c>
      <c r="O506" s="103">
        <f t="shared" si="26"/>
        <v>1414.8</v>
      </c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  <c r="AL506" s="77"/>
      <c r="AM506" s="77"/>
      <c r="AN506" s="77"/>
      <c r="AO506" s="77"/>
      <c r="AP506" s="77"/>
      <c r="AQ506" s="77"/>
      <c r="AR506" s="77"/>
      <c r="AS506" s="77"/>
      <c r="AT506" s="77"/>
      <c r="AU506" s="77"/>
      <c r="AV506" s="77"/>
      <c r="AW506" s="77"/>
      <c r="AX506" s="77"/>
      <c r="AY506" s="77"/>
      <c r="AZ506" s="77"/>
      <c r="BA506" s="77"/>
      <c r="BB506" s="77"/>
      <c r="BC506" s="77"/>
      <c r="BD506" s="77"/>
      <c r="BE506" s="77"/>
      <c r="BF506" s="77"/>
      <c r="BG506" s="77"/>
      <c r="BH506" s="77"/>
      <c r="BI506" s="77"/>
      <c r="BJ506" s="77"/>
      <c r="BK506" s="77"/>
      <c r="BL506" s="77"/>
      <c r="BM506" s="77"/>
      <c r="BN506" s="77"/>
      <c r="BO506" s="77"/>
      <c r="BP506" s="77"/>
      <c r="BQ506" s="77"/>
      <c r="BR506" s="77"/>
      <c r="BS506" s="77"/>
      <c r="BT506" s="77"/>
      <c r="BU506" s="77"/>
      <c r="BV506" s="77"/>
      <c r="BW506" s="77"/>
      <c r="BX506" s="77"/>
      <c r="BY506" s="77"/>
      <c r="BZ506" s="77"/>
      <c r="CA506" s="77"/>
      <c r="CB506" s="77"/>
      <c r="CC506" s="77"/>
      <c r="CD506" s="77"/>
      <c r="CE506" s="77"/>
      <c r="CF506" s="77"/>
      <c r="CG506" s="77"/>
      <c r="CH506" s="77"/>
      <c r="CI506" s="77"/>
      <c r="CJ506" s="77"/>
      <c r="CK506" s="77"/>
      <c r="CL506" s="77"/>
      <c r="CM506" s="77"/>
      <c r="CN506" s="77"/>
      <c r="CO506" s="77"/>
      <c r="CP506" s="77"/>
      <c r="CQ506" s="77"/>
      <c r="CR506" s="77"/>
      <c r="CS506" s="77"/>
      <c r="CT506" s="77"/>
      <c r="CU506" s="77"/>
      <c r="CV506" s="77"/>
      <c r="CW506" s="77"/>
      <c r="CX506" s="77"/>
      <c r="CY506" s="77"/>
      <c r="CZ506" s="77"/>
      <c r="DA506" s="77"/>
      <c r="DB506" s="77"/>
      <c r="DC506" s="77"/>
      <c r="DD506" s="77"/>
      <c r="DE506" s="77"/>
      <c r="DF506" s="77"/>
      <c r="DG506" s="77"/>
      <c r="DH506" s="77"/>
      <c r="DI506" s="77"/>
      <c r="DJ506" s="77"/>
      <c r="DK506" s="77"/>
      <c r="DL506" s="77"/>
      <c r="DM506" s="77"/>
      <c r="DN506" s="77"/>
      <c r="DO506" s="77"/>
      <c r="DP506" s="77"/>
      <c r="DQ506" s="77"/>
      <c r="DR506" s="77"/>
      <c r="DS506" s="77"/>
      <c r="DT506" s="77"/>
      <c r="DU506" s="77"/>
      <c r="DV506" s="77"/>
      <c r="DW506" s="77"/>
      <c r="DX506" s="77"/>
      <c r="DY506" s="77"/>
      <c r="DZ506" s="77"/>
      <c r="EA506" s="77"/>
      <c r="EB506" s="77"/>
      <c r="EC506" s="77"/>
      <c r="ED506" s="77"/>
      <c r="EE506" s="77"/>
      <c r="EF506" s="77"/>
      <c r="EG506" s="77"/>
      <c r="EH506" s="77"/>
      <c r="EI506" s="77"/>
      <c r="EJ506" s="77"/>
      <c r="EK506" s="77"/>
      <c r="EL506" s="77"/>
      <c r="EM506" s="77"/>
      <c r="EN506" s="77"/>
      <c r="EO506" s="77"/>
      <c r="EP506" s="77"/>
      <c r="EQ506" s="77"/>
      <c r="ER506" s="77"/>
      <c r="ES506" s="77"/>
      <c r="ET506" s="77"/>
      <c r="EU506" s="77"/>
      <c r="EV506" s="77"/>
      <c r="EW506" s="77"/>
      <c r="EX506" s="77"/>
      <c r="EY506" s="77"/>
      <c r="EZ506" s="77"/>
      <c r="FA506" s="77"/>
      <c r="FB506" s="77"/>
      <c r="FC506" s="77"/>
      <c r="FD506" s="77"/>
      <c r="FE506" s="77"/>
      <c r="FF506" s="77"/>
      <c r="FG506" s="77"/>
      <c r="FH506" s="77"/>
      <c r="FI506" s="77"/>
      <c r="FJ506" s="77"/>
      <c r="FK506" s="77"/>
    </row>
    <row r="507" spans="1:167" s="78" customFormat="1" x14ac:dyDescent="0.2">
      <c r="A507" s="97" t="s">
        <v>2279</v>
      </c>
      <c r="B507" s="97" t="s">
        <v>951</v>
      </c>
      <c r="C507" s="98" t="s">
        <v>1527</v>
      </c>
      <c r="D507" s="99" t="s">
        <v>6</v>
      </c>
      <c r="E507" s="99">
        <v>100</v>
      </c>
      <c r="F507" s="99">
        <v>0.3</v>
      </c>
      <c r="G507" s="100"/>
      <c r="H507" s="101"/>
      <c r="I507" s="123">
        <v>44.9</v>
      </c>
      <c r="J507" s="102">
        <f t="shared" si="24"/>
        <v>4490</v>
      </c>
      <c r="K507" s="101">
        <f>BDI!$G$17</f>
        <v>0.11260000000000001</v>
      </c>
      <c r="L507" s="101"/>
      <c r="M507" s="101"/>
      <c r="N507" s="104">
        <f t="shared" si="25"/>
        <v>49.96</v>
      </c>
      <c r="O507" s="103">
        <f t="shared" si="26"/>
        <v>1498.8</v>
      </c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  <c r="AK507" s="77"/>
      <c r="AL507" s="77"/>
      <c r="AM507" s="77"/>
      <c r="AN507" s="77"/>
      <c r="AO507" s="77"/>
      <c r="AP507" s="77"/>
      <c r="AQ507" s="77"/>
      <c r="AR507" s="77"/>
      <c r="AS507" s="77"/>
      <c r="AT507" s="77"/>
      <c r="AU507" s="77"/>
      <c r="AV507" s="77"/>
      <c r="AW507" s="77"/>
      <c r="AX507" s="77"/>
      <c r="AY507" s="77"/>
      <c r="AZ507" s="77"/>
      <c r="BA507" s="77"/>
      <c r="BB507" s="77"/>
      <c r="BC507" s="77"/>
      <c r="BD507" s="77"/>
      <c r="BE507" s="77"/>
      <c r="BF507" s="77"/>
      <c r="BG507" s="77"/>
      <c r="BH507" s="77"/>
      <c r="BI507" s="77"/>
      <c r="BJ507" s="77"/>
      <c r="BK507" s="77"/>
      <c r="BL507" s="77"/>
      <c r="BM507" s="77"/>
      <c r="BN507" s="77"/>
      <c r="BO507" s="77"/>
      <c r="BP507" s="77"/>
      <c r="BQ507" s="77"/>
      <c r="BR507" s="77"/>
      <c r="BS507" s="77"/>
      <c r="BT507" s="77"/>
      <c r="BU507" s="77"/>
      <c r="BV507" s="77"/>
      <c r="BW507" s="77"/>
      <c r="BX507" s="77"/>
      <c r="BY507" s="77"/>
      <c r="BZ507" s="77"/>
      <c r="CA507" s="77"/>
      <c r="CB507" s="77"/>
      <c r="CC507" s="77"/>
      <c r="CD507" s="77"/>
      <c r="CE507" s="77"/>
      <c r="CF507" s="77"/>
      <c r="CG507" s="77"/>
      <c r="CH507" s="77"/>
      <c r="CI507" s="77"/>
      <c r="CJ507" s="77"/>
      <c r="CK507" s="77"/>
      <c r="CL507" s="77"/>
      <c r="CM507" s="77"/>
      <c r="CN507" s="77"/>
      <c r="CO507" s="77"/>
      <c r="CP507" s="77"/>
      <c r="CQ507" s="77"/>
      <c r="CR507" s="77"/>
      <c r="CS507" s="77"/>
      <c r="CT507" s="77"/>
      <c r="CU507" s="77"/>
      <c r="CV507" s="77"/>
      <c r="CW507" s="77"/>
      <c r="CX507" s="77"/>
      <c r="CY507" s="77"/>
      <c r="CZ507" s="77"/>
      <c r="DA507" s="77"/>
      <c r="DB507" s="77"/>
      <c r="DC507" s="77"/>
      <c r="DD507" s="77"/>
      <c r="DE507" s="77"/>
      <c r="DF507" s="77"/>
      <c r="DG507" s="77"/>
      <c r="DH507" s="77"/>
      <c r="DI507" s="77"/>
      <c r="DJ507" s="77"/>
      <c r="DK507" s="77"/>
      <c r="DL507" s="77"/>
      <c r="DM507" s="77"/>
      <c r="DN507" s="77"/>
      <c r="DO507" s="77"/>
      <c r="DP507" s="77"/>
      <c r="DQ507" s="77"/>
      <c r="DR507" s="77"/>
      <c r="DS507" s="77"/>
      <c r="DT507" s="77"/>
      <c r="DU507" s="77"/>
      <c r="DV507" s="77"/>
      <c r="DW507" s="77"/>
      <c r="DX507" s="77"/>
      <c r="DY507" s="77"/>
      <c r="DZ507" s="77"/>
      <c r="EA507" s="77"/>
      <c r="EB507" s="77"/>
      <c r="EC507" s="77"/>
      <c r="ED507" s="77"/>
      <c r="EE507" s="77"/>
      <c r="EF507" s="77"/>
      <c r="EG507" s="77"/>
      <c r="EH507" s="77"/>
      <c r="EI507" s="77"/>
      <c r="EJ507" s="77"/>
      <c r="EK507" s="77"/>
      <c r="EL507" s="77"/>
      <c r="EM507" s="77"/>
      <c r="EN507" s="77"/>
      <c r="EO507" s="77"/>
      <c r="EP507" s="77"/>
      <c r="EQ507" s="77"/>
      <c r="ER507" s="77"/>
      <c r="ES507" s="77"/>
      <c r="ET507" s="77"/>
      <c r="EU507" s="77"/>
      <c r="EV507" s="77"/>
      <c r="EW507" s="77"/>
      <c r="EX507" s="77"/>
      <c r="EY507" s="77"/>
      <c r="EZ507" s="77"/>
      <c r="FA507" s="77"/>
      <c r="FB507" s="77"/>
      <c r="FC507" s="77"/>
      <c r="FD507" s="77"/>
      <c r="FE507" s="77"/>
      <c r="FF507" s="77"/>
      <c r="FG507" s="77"/>
      <c r="FH507" s="77"/>
      <c r="FI507" s="77"/>
      <c r="FJ507" s="77"/>
      <c r="FK507" s="77"/>
    </row>
    <row r="508" spans="1:167" s="78" customFormat="1" x14ac:dyDescent="0.2">
      <c r="A508" s="97" t="s">
        <v>2280</v>
      </c>
      <c r="B508" s="97" t="s">
        <v>952</v>
      </c>
      <c r="C508" s="98" t="s">
        <v>1650</v>
      </c>
      <c r="D508" s="99" t="s">
        <v>13</v>
      </c>
      <c r="E508" s="99">
        <v>270</v>
      </c>
      <c r="F508" s="99">
        <v>0.3</v>
      </c>
      <c r="G508" s="100"/>
      <c r="H508" s="101"/>
      <c r="I508" s="123">
        <v>123.76</v>
      </c>
      <c r="J508" s="102">
        <f t="shared" si="24"/>
        <v>33415.199999999997</v>
      </c>
      <c r="K508" s="101">
        <f>BDI!$G$17</f>
        <v>0.11260000000000001</v>
      </c>
      <c r="L508" s="101"/>
      <c r="M508" s="101"/>
      <c r="N508" s="104">
        <f t="shared" si="25"/>
        <v>137.69999999999999</v>
      </c>
      <c r="O508" s="103">
        <f t="shared" si="26"/>
        <v>11153.7</v>
      </c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  <c r="AK508" s="77"/>
      <c r="AL508" s="77"/>
      <c r="AM508" s="77"/>
      <c r="AN508" s="77"/>
      <c r="AO508" s="77"/>
      <c r="AP508" s="77"/>
      <c r="AQ508" s="77"/>
      <c r="AR508" s="77"/>
      <c r="AS508" s="77"/>
      <c r="AT508" s="77"/>
      <c r="AU508" s="77"/>
      <c r="AV508" s="77"/>
      <c r="AW508" s="77"/>
      <c r="AX508" s="77"/>
      <c r="AY508" s="77"/>
      <c r="AZ508" s="77"/>
      <c r="BA508" s="77"/>
      <c r="BB508" s="77"/>
      <c r="BC508" s="77"/>
      <c r="BD508" s="77"/>
      <c r="BE508" s="77"/>
      <c r="BF508" s="77"/>
      <c r="BG508" s="77"/>
      <c r="BH508" s="77"/>
      <c r="BI508" s="77"/>
      <c r="BJ508" s="77"/>
      <c r="BK508" s="77"/>
      <c r="BL508" s="77"/>
      <c r="BM508" s="77"/>
      <c r="BN508" s="77"/>
      <c r="BO508" s="77"/>
      <c r="BP508" s="77"/>
      <c r="BQ508" s="77"/>
      <c r="BR508" s="77"/>
      <c r="BS508" s="77"/>
      <c r="BT508" s="77"/>
      <c r="BU508" s="77"/>
      <c r="BV508" s="77"/>
      <c r="BW508" s="77"/>
      <c r="BX508" s="77"/>
      <c r="BY508" s="77"/>
      <c r="BZ508" s="77"/>
      <c r="CA508" s="77"/>
      <c r="CB508" s="77"/>
      <c r="CC508" s="77"/>
      <c r="CD508" s="77"/>
      <c r="CE508" s="77"/>
      <c r="CF508" s="77"/>
      <c r="CG508" s="77"/>
      <c r="CH508" s="77"/>
      <c r="CI508" s="77"/>
      <c r="CJ508" s="77"/>
      <c r="CK508" s="77"/>
      <c r="CL508" s="77"/>
      <c r="CM508" s="77"/>
      <c r="CN508" s="77"/>
      <c r="CO508" s="77"/>
      <c r="CP508" s="77"/>
      <c r="CQ508" s="77"/>
      <c r="CR508" s="77"/>
      <c r="CS508" s="77"/>
      <c r="CT508" s="77"/>
      <c r="CU508" s="77"/>
      <c r="CV508" s="77"/>
      <c r="CW508" s="77"/>
      <c r="CX508" s="77"/>
      <c r="CY508" s="77"/>
      <c r="CZ508" s="77"/>
      <c r="DA508" s="77"/>
      <c r="DB508" s="77"/>
      <c r="DC508" s="77"/>
      <c r="DD508" s="77"/>
      <c r="DE508" s="77"/>
      <c r="DF508" s="77"/>
      <c r="DG508" s="77"/>
      <c r="DH508" s="77"/>
      <c r="DI508" s="77"/>
      <c r="DJ508" s="77"/>
      <c r="DK508" s="77"/>
      <c r="DL508" s="77"/>
      <c r="DM508" s="77"/>
      <c r="DN508" s="77"/>
      <c r="DO508" s="77"/>
      <c r="DP508" s="77"/>
      <c r="DQ508" s="77"/>
      <c r="DR508" s="77"/>
      <c r="DS508" s="77"/>
      <c r="DT508" s="77"/>
      <c r="DU508" s="77"/>
      <c r="DV508" s="77"/>
      <c r="DW508" s="77"/>
      <c r="DX508" s="77"/>
      <c r="DY508" s="77"/>
      <c r="DZ508" s="77"/>
      <c r="EA508" s="77"/>
      <c r="EB508" s="77"/>
      <c r="EC508" s="77"/>
      <c r="ED508" s="77"/>
      <c r="EE508" s="77"/>
      <c r="EF508" s="77"/>
      <c r="EG508" s="77"/>
      <c r="EH508" s="77"/>
      <c r="EI508" s="77"/>
      <c r="EJ508" s="77"/>
      <c r="EK508" s="77"/>
      <c r="EL508" s="77"/>
      <c r="EM508" s="77"/>
      <c r="EN508" s="77"/>
      <c r="EO508" s="77"/>
      <c r="EP508" s="77"/>
      <c r="EQ508" s="77"/>
      <c r="ER508" s="77"/>
      <c r="ES508" s="77"/>
      <c r="ET508" s="77"/>
      <c r="EU508" s="77"/>
      <c r="EV508" s="77"/>
      <c r="EW508" s="77"/>
      <c r="EX508" s="77"/>
      <c r="EY508" s="77"/>
      <c r="EZ508" s="77"/>
      <c r="FA508" s="77"/>
      <c r="FB508" s="77"/>
      <c r="FC508" s="77"/>
      <c r="FD508" s="77"/>
      <c r="FE508" s="77"/>
      <c r="FF508" s="77"/>
      <c r="FG508" s="77"/>
      <c r="FH508" s="77"/>
      <c r="FI508" s="77"/>
      <c r="FJ508" s="77"/>
      <c r="FK508" s="77"/>
    </row>
    <row r="509" spans="1:167" s="78" customFormat="1" x14ac:dyDescent="0.2">
      <c r="A509" s="97" t="s">
        <v>2281</v>
      </c>
      <c r="B509" s="97" t="s">
        <v>953</v>
      </c>
      <c r="C509" s="98" t="s">
        <v>1528</v>
      </c>
      <c r="D509" s="99" t="s">
        <v>13</v>
      </c>
      <c r="E509" s="99">
        <v>512</v>
      </c>
      <c r="F509" s="99">
        <v>0.3</v>
      </c>
      <c r="G509" s="100"/>
      <c r="H509" s="101"/>
      <c r="I509" s="123">
        <v>39.729999999999997</v>
      </c>
      <c r="J509" s="102">
        <f t="shared" si="24"/>
        <v>20341.759999999998</v>
      </c>
      <c r="K509" s="101">
        <f>BDI!$G$17</f>
        <v>0.11260000000000001</v>
      </c>
      <c r="L509" s="101"/>
      <c r="M509" s="101"/>
      <c r="N509" s="104">
        <f t="shared" si="25"/>
        <v>44.2</v>
      </c>
      <c r="O509" s="103">
        <f t="shared" si="26"/>
        <v>6789.12</v>
      </c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  <c r="AK509" s="77"/>
      <c r="AL509" s="77"/>
      <c r="AM509" s="77"/>
      <c r="AN509" s="77"/>
      <c r="AO509" s="77"/>
      <c r="AP509" s="77"/>
      <c r="AQ509" s="77"/>
      <c r="AR509" s="77"/>
      <c r="AS509" s="77"/>
      <c r="AT509" s="77"/>
      <c r="AU509" s="77"/>
      <c r="AV509" s="77"/>
      <c r="AW509" s="77"/>
      <c r="AX509" s="77"/>
      <c r="AY509" s="77"/>
      <c r="AZ509" s="77"/>
      <c r="BA509" s="77"/>
      <c r="BB509" s="77"/>
      <c r="BC509" s="77"/>
      <c r="BD509" s="77"/>
      <c r="BE509" s="77"/>
      <c r="BF509" s="77"/>
      <c r="BG509" s="77"/>
      <c r="BH509" s="77"/>
      <c r="BI509" s="77"/>
      <c r="BJ509" s="77"/>
      <c r="BK509" s="77"/>
      <c r="BL509" s="77"/>
      <c r="BM509" s="77"/>
      <c r="BN509" s="77"/>
      <c r="BO509" s="77"/>
      <c r="BP509" s="77"/>
      <c r="BQ509" s="77"/>
      <c r="BR509" s="77"/>
      <c r="BS509" s="77"/>
      <c r="BT509" s="77"/>
      <c r="BU509" s="77"/>
      <c r="BV509" s="77"/>
      <c r="BW509" s="77"/>
      <c r="BX509" s="77"/>
      <c r="BY509" s="77"/>
      <c r="BZ509" s="77"/>
      <c r="CA509" s="77"/>
      <c r="CB509" s="77"/>
      <c r="CC509" s="77"/>
      <c r="CD509" s="77"/>
      <c r="CE509" s="77"/>
      <c r="CF509" s="77"/>
      <c r="CG509" s="77"/>
      <c r="CH509" s="77"/>
      <c r="CI509" s="77"/>
      <c r="CJ509" s="77"/>
      <c r="CK509" s="77"/>
      <c r="CL509" s="77"/>
      <c r="CM509" s="77"/>
      <c r="CN509" s="77"/>
      <c r="CO509" s="77"/>
      <c r="CP509" s="77"/>
      <c r="CQ509" s="77"/>
      <c r="CR509" s="77"/>
      <c r="CS509" s="77"/>
      <c r="CT509" s="77"/>
      <c r="CU509" s="77"/>
      <c r="CV509" s="77"/>
      <c r="CW509" s="77"/>
      <c r="CX509" s="77"/>
      <c r="CY509" s="77"/>
      <c r="CZ509" s="77"/>
      <c r="DA509" s="77"/>
      <c r="DB509" s="77"/>
      <c r="DC509" s="77"/>
      <c r="DD509" s="77"/>
      <c r="DE509" s="77"/>
      <c r="DF509" s="77"/>
      <c r="DG509" s="77"/>
      <c r="DH509" s="77"/>
      <c r="DI509" s="77"/>
      <c r="DJ509" s="77"/>
      <c r="DK509" s="77"/>
      <c r="DL509" s="77"/>
      <c r="DM509" s="77"/>
      <c r="DN509" s="77"/>
      <c r="DO509" s="77"/>
      <c r="DP509" s="77"/>
      <c r="DQ509" s="77"/>
      <c r="DR509" s="77"/>
      <c r="DS509" s="77"/>
      <c r="DT509" s="77"/>
      <c r="DU509" s="77"/>
      <c r="DV509" s="77"/>
      <c r="DW509" s="77"/>
      <c r="DX509" s="77"/>
      <c r="DY509" s="77"/>
      <c r="DZ509" s="77"/>
      <c r="EA509" s="77"/>
      <c r="EB509" s="77"/>
      <c r="EC509" s="77"/>
      <c r="ED509" s="77"/>
      <c r="EE509" s="77"/>
      <c r="EF509" s="77"/>
      <c r="EG509" s="77"/>
      <c r="EH509" s="77"/>
      <c r="EI509" s="77"/>
      <c r="EJ509" s="77"/>
      <c r="EK509" s="77"/>
      <c r="EL509" s="77"/>
      <c r="EM509" s="77"/>
      <c r="EN509" s="77"/>
      <c r="EO509" s="77"/>
      <c r="EP509" s="77"/>
      <c r="EQ509" s="77"/>
      <c r="ER509" s="77"/>
      <c r="ES509" s="77"/>
      <c r="ET509" s="77"/>
      <c r="EU509" s="77"/>
      <c r="EV509" s="77"/>
      <c r="EW509" s="77"/>
      <c r="EX509" s="77"/>
      <c r="EY509" s="77"/>
      <c r="EZ509" s="77"/>
      <c r="FA509" s="77"/>
      <c r="FB509" s="77"/>
      <c r="FC509" s="77"/>
      <c r="FD509" s="77"/>
      <c r="FE509" s="77"/>
      <c r="FF509" s="77"/>
      <c r="FG509" s="77"/>
      <c r="FH509" s="77"/>
      <c r="FI509" s="77"/>
      <c r="FJ509" s="77"/>
      <c r="FK509" s="77"/>
    </row>
    <row r="510" spans="1:167" s="78" customFormat="1" x14ac:dyDescent="0.2">
      <c r="A510" s="97" t="s">
        <v>2282</v>
      </c>
      <c r="B510" s="97" t="s">
        <v>954</v>
      </c>
      <c r="C510" s="98" t="s">
        <v>1651</v>
      </c>
      <c r="D510" s="99" t="s">
        <v>13</v>
      </c>
      <c r="E510" s="99">
        <v>229</v>
      </c>
      <c r="F510" s="99">
        <v>0.3</v>
      </c>
      <c r="G510" s="100"/>
      <c r="H510" s="101"/>
      <c r="I510" s="123">
        <v>27.33</v>
      </c>
      <c r="J510" s="102">
        <f t="shared" si="24"/>
        <v>6258.57</v>
      </c>
      <c r="K510" s="101">
        <f>BDI!$G$17</f>
        <v>0.11260000000000001</v>
      </c>
      <c r="L510" s="101"/>
      <c r="M510" s="101"/>
      <c r="N510" s="104">
        <f t="shared" si="25"/>
        <v>30.41</v>
      </c>
      <c r="O510" s="103">
        <f t="shared" si="26"/>
        <v>2089.17</v>
      </c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  <c r="AK510" s="77"/>
      <c r="AL510" s="77"/>
      <c r="AM510" s="77"/>
      <c r="AN510" s="77"/>
      <c r="AO510" s="77"/>
      <c r="AP510" s="77"/>
      <c r="AQ510" s="77"/>
      <c r="AR510" s="77"/>
      <c r="AS510" s="77"/>
      <c r="AT510" s="77"/>
      <c r="AU510" s="77"/>
      <c r="AV510" s="77"/>
      <c r="AW510" s="77"/>
      <c r="AX510" s="77"/>
      <c r="AY510" s="77"/>
      <c r="AZ510" s="77"/>
      <c r="BA510" s="77"/>
      <c r="BB510" s="77"/>
      <c r="BC510" s="77"/>
      <c r="BD510" s="77"/>
      <c r="BE510" s="77"/>
      <c r="BF510" s="77"/>
      <c r="BG510" s="77"/>
      <c r="BH510" s="77"/>
      <c r="BI510" s="77"/>
      <c r="BJ510" s="77"/>
      <c r="BK510" s="77"/>
      <c r="BL510" s="77"/>
      <c r="BM510" s="77"/>
      <c r="BN510" s="77"/>
      <c r="BO510" s="77"/>
      <c r="BP510" s="77"/>
      <c r="BQ510" s="77"/>
      <c r="BR510" s="77"/>
      <c r="BS510" s="77"/>
      <c r="BT510" s="77"/>
      <c r="BU510" s="77"/>
      <c r="BV510" s="77"/>
      <c r="BW510" s="77"/>
      <c r="BX510" s="77"/>
      <c r="BY510" s="77"/>
      <c r="BZ510" s="77"/>
      <c r="CA510" s="77"/>
      <c r="CB510" s="77"/>
      <c r="CC510" s="77"/>
      <c r="CD510" s="77"/>
      <c r="CE510" s="77"/>
      <c r="CF510" s="77"/>
      <c r="CG510" s="77"/>
      <c r="CH510" s="77"/>
      <c r="CI510" s="77"/>
      <c r="CJ510" s="77"/>
      <c r="CK510" s="77"/>
      <c r="CL510" s="77"/>
      <c r="CM510" s="77"/>
      <c r="CN510" s="77"/>
      <c r="CO510" s="77"/>
      <c r="CP510" s="77"/>
      <c r="CQ510" s="77"/>
      <c r="CR510" s="77"/>
      <c r="CS510" s="77"/>
      <c r="CT510" s="77"/>
      <c r="CU510" s="77"/>
      <c r="CV510" s="77"/>
      <c r="CW510" s="77"/>
      <c r="CX510" s="77"/>
      <c r="CY510" s="77"/>
      <c r="CZ510" s="77"/>
      <c r="DA510" s="77"/>
      <c r="DB510" s="77"/>
      <c r="DC510" s="77"/>
      <c r="DD510" s="77"/>
      <c r="DE510" s="77"/>
      <c r="DF510" s="77"/>
      <c r="DG510" s="77"/>
      <c r="DH510" s="77"/>
      <c r="DI510" s="77"/>
      <c r="DJ510" s="77"/>
      <c r="DK510" s="77"/>
      <c r="DL510" s="77"/>
      <c r="DM510" s="77"/>
      <c r="DN510" s="77"/>
      <c r="DO510" s="77"/>
      <c r="DP510" s="77"/>
      <c r="DQ510" s="77"/>
      <c r="DR510" s="77"/>
      <c r="DS510" s="77"/>
      <c r="DT510" s="77"/>
      <c r="DU510" s="77"/>
      <c r="DV510" s="77"/>
      <c r="DW510" s="77"/>
      <c r="DX510" s="77"/>
      <c r="DY510" s="77"/>
      <c r="DZ510" s="77"/>
      <c r="EA510" s="77"/>
      <c r="EB510" s="77"/>
      <c r="EC510" s="77"/>
      <c r="ED510" s="77"/>
      <c r="EE510" s="77"/>
      <c r="EF510" s="77"/>
      <c r="EG510" s="77"/>
      <c r="EH510" s="77"/>
      <c r="EI510" s="77"/>
      <c r="EJ510" s="77"/>
      <c r="EK510" s="77"/>
      <c r="EL510" s="77"/>
      <c r="EM510" s="77"/>
      <c r="EN510" s="77"/>
      <c r="EO510" s="77"/>
      <c r="EP510" s="77"/>
      <c r="EQ510" s="77"/>
      <c r="ER510" s="77"/>
      <c r="ES510" s="77"/>
      <c r="ET510" s="77"/>
      <c r="EU510" s="77"/>
      <c r="EV510" s="77"/>
      <c r="EW510" s="77"/>
      <c r="EX510" s="77"/>
      <c r="EY510" s="77"/>
      <c r="EZ510" s="77"/>
      <c r="FA510" s="77"/>
      <c r="FB510" s="77"/>
      <c r="FC510" s="77"/>
      <c r="FD510" s="77"/>
      <c r="FE510" s="77"/>
      <c r="FF510" s="77"/>
      <c r="FG510" s="77"/>
      <c r="FH510" s="77"/>
      <c r="FI510" s="77"/>
      <c r="FJ510" s="77"/>
      <c r="FK510" s="77"/>
    </row>
    <row r="511" spans="1:167" s="78" customFormat="1" x14ac:dyDescent="0.2">
      <c r="A511" s="97" t="s">
        <v>2283</v>
      </c>
      <c r="B511" s="97" t="s">
        <v>955</v>
      </c>
      <c r="C511" s="98" t="s">
        <v>1652</v>
      </c>
      <c r="D511" s="99" t="s">
        <v>13</v>
      </c>
      <c r="E511" s="99">
        <v>236</v>
      </c>
      <c r="F511" s="99">
        <v>0.3</v>
      </c>
      <c r="G511" s="100"/>
      <c r="H511" s="101"/>
      <c r="I511" s="123">
        <v>42.8</v>
      </c>
      <c r="J511" s="102">
        <f t="shared" si="24"/>
        <v>10100.799999999999</v>
      </c>
      <c r="K511" s="101">
        <f>BDI!$G$17</f>
        <v>0.11260000000000001</v>
      </c>
      <c r="L511" s="101"/>
      <c r="M511" s="101"/>
      <c r="N511" s="104">
        <f t="shared" si="25"/>
        <v>47.62</v>
      </c>
      <c r="O511" s="103">
        <f t="shared" si="26"/>
        <v>3371.5</v>
      </c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  <c r="AK511" s="77"/>
      <c r="AL511" s="77"/>
      <c r="AM511" s="77"/>
      <c r="AN511" s="77"/>
      <c r="AO511" s="77"/>
      <c r="AP511" s="77"/>
      <c r="AQ511" s="77"/>
      <c r="AR511" s="77"/>
      <c r="AS511" s="77"/>
      <c r="AT511" s="77"/>
      <c r="AU511" s="77"/>
      <c r="AV511" s="77"/>
      <c r="AW511" s="77"/>
      <c r="AX511" s="77"/>
      <c r="AY511" s="77"/>
      <c r="AZ511" s="77"/>
      <c r="BA511" s="77"/>
      <c r="BB511" s="77"/>
      <c r="BC511" s="77"/>
      <c r="BD511" s="77"/>
      <c r="BE511" s="77"/>
      <c r="BF511" s="77"/>
      <c r="BG511" s="77"/>
      <c r="BH511" s="77"/>
      <c r="BI511" s="77"/>
      <c r="BJ511" s="77"/>
      <c r="BK511" s="77"/>
      <c r="BL511" s="77"/>
      <c r="BM511" s="77"/>
      <c r="BN511" s="77"/>
      <c r="BO511" s="77"/>
      <c r="BP511" s="77"/>
      <c r="BQ511" s="77"/>
      <c r="BR511" s="77"/>
      <c r="BS511" s="77"/>
      <c r="BT511" s="77"/>
      <c r="BU511" s="77"/>
      <c r="BV511" s="77"/>
      <c r="BW511" s="77"/>
      <c r="BX511" s="77"/>
      <c r="BY511" s="77"/>
      <c r="BZ511" s="77"/>
      <c r="CA511" s="77"/>
      <c r="CB511" s="77"/>
      <c r="CC511" s="77"/>
      <c r="CD511" s="77"/>
      <c r="CE511" s="77"/>
      <c r="CF511" s="77"/>
      <c r="CG511" s="77"/>
      <c r="CH511" s="77"/>
      <c r="CI511" s="77"/>
      <c r="CJ511" s="77"/>
      <c r="CK511" s="77"/>
      <c r="CL511" s="77"/>
      <c r="CM511" s="77"/>
      <c r="CN511" s="77"/>
      <c r="CO511" s="77"/>
      <c r="CP511" s="77"/>
      <c r="CQ511" s="77"/>
      <c r="CR511" s="77"/>
      <c r="CS511" s="77"/>
      <c r="CT511" s="77"/>
      <c r="CU511" s="77"/>
      <c r="CV511" s="77"/>
      <c r="CW511" s="77"/>
      <c r="CX511" s="77"/>
      <c r="CY511" s="77"/>
      <c r="CZ511" s="77"/>
      <c r="DA511" s="77"/>
      <c r="DB511" s="77"/>
      <c r="DC511" s="77"/>
      <c r="DD511" s="77"/>
      <c r="DE511" s="77"/>
      <c r="DF511" s="77"/>
      <c r="DG511" s="77"/>
      <c r="DH511" s="77"/>
      <c r="DI511" s="77"/>
      <c r="DJ511" s="77"/>
      <c r="DK511" s="77"/>
      <c r="DL511" s="77"/>
      <c r="DM511" s="77"/>
      <c r="DN511" s="77"/>
      <c r="DO511" s="77"/>
      <c r="DP511" s="77"/>
      <c r="DQ511" s="77"/>
      <c r="DR511" s="77"/>
      <c r="DS511" s="77"/>
      <c r="DT511" s="77"/>
      <c r="DU511" s="77"/>
      <c r="DV511" s="77"/>
      <c r="DW511" s="77"/>
      <c r="DX511" s="77"/>
      <c r="DY511" s="77"/>
      <c r="DZ511" s="77"/>
      <c r="EA511" s="77"/>
      <c r="EB511" s="77"/>
      <c r="EC511" s="77"/>
      <c r="ED511" s="77"/>
      <c r="EE511" s="77"/>
      <c r="EF511" s="77"/>
      <c r="EG511" s="77"/>
      <c r="EH511" s="77"/>
      <c r="EI511" s="77"/>
      <c r="EJ511" s="77"/>
      <c r="EK511" s="77"/>
      <c r="EL511" s="77"/>
      <c r="EM511" s="77"/>
      <c r="EN511" s="77"/>
      <c r="EO511" s="77"/>
      <c r="EP511" s="77"/>
      <c r="EQ511" s="77"/>
      <c r="ER511" s="77"/>
      <c r="ES511" s="77"/>
      <c r="ET511" s="77"/>
      <c r="EU511" s="77"/>
      <c r="EV511" s="77"/>
      <c r="EW511" s="77"/>
      <c r="EX511" s="77"/>
      <c r="EY511" s="77"/>
      <c r="EZ511" s="77"/>
      <c r="FA511" s="77"/>
      <c r="FB511" s="77"/>
      <c r="FC511" s="77"/>
      <c r="FD511" s="77"/>
      <c r="FE511" s="77"/>
      <c r="FF511" s="77"/>
      <c r="FG511" s="77"/>
      <c r="FH511" s="77"/>
      <c r="FI511" s="77"/>
      <c r="FJ511" s="77"/>
      <c r="FK511" s="77"/>
    </row>
    <row r="512" spans="1:167" s="78" customFormat="1" ht="25.5" x14ac:dyDescent="0.2">
      <c r="A512" s="97" t="s">
        <v>2284</v>
      </c>
      <c r="B512" s="97" t="s">
        <v>956</v>
      </c>
      <c r="C512" s="98" t="s">
        <v>1653</v>
      </c>
      <c r="D512" s="99" t="s">
        <v>13</v>
      </c>
      <c r="E512" s="99">
        <v>121</v>
      </c>
      <c r="F512" s="99">
        <v>0.3</v>
      </c>
      <c r="G512" s="100"/>
      <c r="H512" s="101"/>
      <c r="I512" s="123">
        <v>27.33</v>
      </c>
      <c r="J512" s="102">
        <f t="shared" si="24"/>
        <v>3306.93</v>
      </c>
      <c r="K512" s="101">
        <f>BDI!$G$17</f>
        <v>0.11260000000000001</v>
      </c>
      <c r="L512" s="101"/>
      <c r="M512" s="101"/>
      <c r="N512" s="104">
        <f t="shared" si="25"/>
        <v>30.41</v>
      </c>
      <c r="O512" s="103">
        <f t="shared" si="26"/>
        <v>1103.8800000000001</v>
      </c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  <c r="AK512" s="77"/>
      <c r="AL512" s="77"/>
      <c r="AM512" s="77"/>
      <c r="AN512" s="77"/>
      <c r="AO512" s="77"/>
      <c r="AP512" s="77"/>
      <c r="AQ512" s="77"/>
      <c r="AR512" s="77"/>
      <c r="AS512" s="77"/>
      <c r="AT512" s="77"/>
      <c r="AU512" s="77"/>
      <c r="AV512" s="77"/>
      <c r="AW512" s="77"/>
      <c r="AX512" s="77"/>
      <c r="AY512" s="77"/>
      <c r="AZ512" s="77"/>
      <c r="BA512" s="77"/>
      <c r="BB512" s="77"/>
      <c r="BC512" s="77"/>
      <c r="BD512" s="77"/>
      <c r="BE512" s="77"/>
      <c r="BF512" s="77"/>
      <c r="BG512" s="77"/>
      <c r="BH512" s="77"/>
      <c r="BI512" s="77"/>
      <c r="BJ512" s="77"/>
      <c r="BK512" s="77"/>
      <c r="BL512" s="77"/>
      <c r="BM512" s="77"/>
      <c r="BN512" s="77"/>
      <c r="BO512" s="77"/>
      <c r="BP512" s="77"/>
      <c r="BQ512" s="77"/>
      <c r="BR512" s="77"/>
      <c r="BS512" s="77"/>
      <c r="BT512" s="77"/>
      <c r="BU512" s="77"/>
      <c r="BV512" s="77"/>
      <c r="BW512" s="77"/>
      <c r="BX512" s="77"/>
      <c r="BY512" s="77"/>
      <c r="BZ512" s="77"/>
      <c r="CA512" s="77"/>
      <c r="CB512" s="77"/>
      <c r="CC512" s="77"/>
      <c r="CD512" s="77"/>
      <c r="CE512" s="77"/>
      <c r="CF512" s="77"/>
      <c r="CG512" s="77"/>
      <c r="CH512" s="77"/>
      <c r="CI512" s="77"/>
      <c r="CJ512" s="77"/>
      <c r="CK512" s="77"/>
      <c r="CL512" s="77"/>
      <c r="CM512" s="77"/>
      <c r="CN512" s="77"/>
      <c r="CO512" s="77"/>
      <c r="CP512" s="77"/>
      <c r="CQ512" s="77"/>
      <c r="CR512" s="77"/>
      <c r="CS512" s="77"/>
      <c r="CT512" s="77"/>
      <c r="CU512" s="77"/>
      <c r="CV512" s="77"/>
      <c r="CW512" s="77"/>
      <c r="CX512" s="77"/>
      <c r="CY512" s="77"/>
      <c r="CZ512" s="77"/>
      <c r="DA512" s="77"/>
      <c r="DB512" s="77"/>
      <c r="DC512" s="77"/>
      <c r="DD512" s="77"/>
      <c r="DE512" s="77"/>
      <c r="DF512" s="77"/>
      <c r="DG512" s="77"/>
      <c r="DH512" s="77"/>
      <c r="DI512" s="77"/>
      <c r="DJ512" s="77"/>
      <c r="DK512" s="77"/>
      <c r="DL512" s="77"/>
      <c r="DM512" s="77"/>
      <c r="DN512" s="77"/>
      <c r="DO512" s="77"/>
      <c r="DP512" s="77"/>
      <c r="DQ512" s="77"/>
      <c r="DR512" s="77"/>
      <c r="DS512" s="77"/>
      <c r="DT512" s="77"/>
      <c r="DU512" s="77"/>
      <c r="DV512" s="77"/>
      <c r="DW512" s="77"/>
      <c r="DX512" s="77"/>
      <c r="DY512" s="77"/>
      <c r="DZ512" s="77"/>
      <c r="EA512" s="77"/>
      <c r="EB512" s="77"/>
      <c r="EC512" s="77"/>
      <c r="ED512" s="77"/>
      <c r="EE512" s="77"/>
      <c r="EF512" s="77"/>
      <c r="EG512" s="77"/>
      <c r="EH512" s="77"/>
      <c r="EI512" s="77"/>
      <c r="EJ512" s="77"/>
      <c r="EK512" s="77"/>
      <c r="EL512" s="77"/>
      <c r="EM512" s="77"/>
      <c r="EN512" s="77"/>
      <c r="EO512" s="77"/>
      <c r="EP512" s="77"/>
      <c r="EQ512" s="77"/>
      <c r="ER512" s="77"/>
      <c r="ES512" s="77"/>
      <c r="ET512" s="77"/>
      <c r="EU512" s="77"/>
      <c r="EV512" s="77"/>
      <c r="EW512" s="77"/>
      <c r="EX512" s="77"/>
      <c r="EY512" s="77"/>
      <c r="EZ512" s="77"/>
      <c r="FA512" s="77"/>
      <c r="FB512" s="77"/>
      <c r="FC512" s="77"/>
      <c r="FD512" s="77"/>
      <c r="FE512" s="77"/>
      <c r="FF512" s="77"/>
      <c r="FG512" s="77"/>
      <c r="FH512" s="77"/>
      <c r="FI512" s="77"/>
      <c r="FJ512" s="77"/>
      <c r="FK512" s="77"/>
    </row>
    <row r="513" spans="1:167" s="78" customFormat="1" x14ac:dyDescent="0.2">
      <c r="A513" s="97" t="s">
        <v>2285</v>
      </c>
      <c r="B513" s="97" t="s">
        <v>957</v>
      </c>
      <c r="C513" s="98" t="s">
        <v>1654</v>
      </c>
      <c r="D513" s="99" t="s">
        <v>13</v>
      </c>
      <c r="E513" s="99">
        <v>48</v>
      </c>
      <c r="F513" s="99">
        <v>0.3</v>
      </c>
      <c r="G513" s="100"/>
      <c r="H513" s="101"/>
      <c r="I513" s="123">
        <v>27.33</v>
      </c>
      <c r="J513" s="102">
        <f t="shared" si="24"/>
        <v>1311.84</v>
      </c>
      <c r="K513" s="101">
        <f>BDI!$G$17</f>
        <v>0.11260000000000001</v>
      </c>
      <c r="L513" s="101"/>
      <c r="M513" s="101"/>
      <c r="N513" s="104">
        <f t="shared" si="25"/>
        <v>30.41</v>
      </c>
      <c r="O513" s="103">
        <f t="shared" si="26"/>
        <v>437.9</v>
      </c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  <c r="AK513" s="77"/>
      <c r="AL513" s="77"/>
      <c r="AM513" s="77"/>
      <c r="AN513" s="77"/>
      <c r="AO513" s="77"/>
      <c r="AP513" s="77"/>
      <c r="AQ513" s="77"/>
      <c r="AR513" s="77"/>
      <c r="AS513" s="77"/>
      <c r="AT513" s="77"/>
      <c r="AU513" s="77"/>
      <c r="AV513" s="77"/>
      <c r="AW513" s="77"/>
      <c r="AX513" s="77"/>
      <c r="AY513" s="77"/>
      <c r="AZ513" s="77"/>
      <c r="BA513" s="77"/>
      <c r="BB513" s="77"/>
      <c r="BC513" s="77"/>
      <c r="BD513" s="77"/>
      <c r="BE513" s="77"/>
      <c r="BF513" s="77"/>
      <c r="BG513" s="77"/>
      <c r="BH513" s="77"/>
      <c r="BI513" s="77"/>
      <c r="BJ513" s="77"/>
      <c r="BK513" s="77"/>
      <c r="BL513" s="77"/>
      <c r="BM513" s="77"/>
      <c r="BN513" s="77"/>
      <c r="BO513" s="77"/>
      <c r="BP513" s="77"/>
      <c r="BQ513" s="77"/>
      <c r="BR513" s="77"/>
      <c r="BS513" s="77"/>
      <c r="BT513" s="77"/>
      <c r="BU513" s="77"/>
      <c r="BV513" s="77"/>
      <c r="BW513" s="77"/>
      <c r="BX513" s="77"/>
      <c r="BY513" s="77"/>
      <c r="BZ513" s="77"/>
      <c r="CA513" s="77"/>
      <c r="CB513" s="77"/>
      <c r="CC513" s="77"/>
      <c r="CD513" s="77"/>
      <c r="CE513" s="77"/>
      <c r="CF513" s="77"/>
      <c r="CG513" s="77"/>
      <c r="CH513" s="77"/>
      <c r="CI513" s="77"/>
      <c r="CJ513" s="77"/>
      <c r="CK513" s="77"/>
      <c r="CL513" s="77"/>
      <c r="CM513" s="77"/>
      <c r="CN513" s="77"/>
      <c r="CO513" s="77"/>
      <c r="CP513" s="77"/>
      <c r="CQ513" s="77"/>
      <c r="CR513" s="77"/>
      <c r="CS513" s="77"/>
      <c r="CT513" s="77"/>
      <c r="CU513" s="77"/>
      <c r="CV513" s="77"/>
      <c r="CW513" s="77"/>
      <c r="CX513" s="77"/>
      <c r="CY513" s="77"/>
      <c r="CZ513" s="77"/>
      <c r="DA513" s="77"/>
      <c r="DB513" s="77"/>
      <c r="DC513" s="77"/>
      <c r="DD513" s="77"/>
      <c r="DE513" s="77"/>
      <c r="DF513" s="77"/>
      <c r="DG513" s="77"/>
      <c r="DH513" s="77"/>
      <c r="DI513" s="77"/>
      <c r="DJ513" s="77"/>
      <c r="DK513" s="77"/>
      <c r="DL513" s="77"/>
      <c r="DM513" s="77"/>
      <c r="DN513" s="77"/>
      <c r="DO513" s="77"/>
      <c r="DP513" s="77"/>
      <c r="DQ513" s="77"/>
      <c r="DR513" s="77"/>
      <c r="DS513" s="77"/>
      <c r="DT513" s="77"/>
      <c r="DU513" s="77"/>
      <c r="DV513" s="77"/>
      <c r="DW513" s="77"/>
      <c r="DX513" s="77"/>
      <c r="DY513" s="77"/>
      <c r="DZ513" s="77"/>
      <c r="EA513" s="77"/>
      <c r="EB513" s="77"/>
      <c r="EC513" s="77"/>
      <c r="ED513" s="77"/>
      <c r="EE513" s="77"/>
      <c r="EF513" s="77"/>
      <c r="EG513" s="77"/>
      <c r="EH513" s="77"/>
      <c r="EI513" s="77"/>
      <c r="EJ513" s="77"/>
      <c r="EK513" s="77"/>
      <c r="EL513" s="77"/>
      <c r="EM513" s="77"/>
      <c r="EN513" s="77"/>
      <c r="EO513" s="77"/>
      <c r="EP513" s="77"/>
      <c r="EQ513" s="77"/>
      <c r="ER513" s="77"/>
      <c r="ES513" s="77"/>
      <c r="ET513" s="77"/>
      <c r="EU513" s="77"/>
      <c r="EV513" s="77"/>
      <c r="EW513" s="77"/>
      <c r="EX513" s="77"/>
      <c r="EY513" s="77"/>
      <c r="EZ513" s="77"/>
      <c r="FA513" s="77"/>
      <c r="FB513" s="77"/>
      <c r="FC513" s="77"/>
      <c r="FD513" s="77"/>
      <c r="FE513" s="77"/>
      <c r="FF513" s="77"/>
      <c r="FG513" s="77"/>
      <c r="FH513" s="77"/>
      <c r="FI513" s="77"/>
      <c r="FJ513" s="77"/>
      <c r="FK513" s="77"/>
    </row>
    <row r="514" spans="1:167" s="78" customFormat="1" ht="25.5" x14ac:dyDescent="0.2">
      <c r="A514" s="97" t="s">
        <v>2286</v>
      </c>
      <c r="B514" s="97" t="s">
        <v>1043</v>
      </c>
      <c r="C514" s="98" t="s">
        <v>1605</v>
      </c>
      <c r="D514" s="99" t="s">
        <v>17</v>
      </c>
      <c r="E514" s="99">
        <v>1</v>
      </c>
      <c r="F514" s="99">
        <v>0.3</v>
      </c>
      <c r="G514" s="100"/>
      <c r="H514" s="101"/>
      <c r="I514" s="123">
        <v>4889.6099999999997</v>
      </c>
      <c r="J514" s="102">
        <f t="shared" si="24"/>
        <v>4889.6099999999997</v>
      </c>
      <c r="K514" s="101">
        <f>BDI!$G$17</f>
        <v>0.11260000000000001</v>
      </c>
      <c r="L514" s="101"/>
      <c r="M514" s="101"/>
      <c r="N514" s="104">
        <f t="shared" si="25"/>
        <v>5440.18</v>
      </c>
      <c r="O514" s="103">
        <f t="shared" si="26"/>
        <v>1632.05</v>
      </c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  <c r="AK514" s="77"/>
      <c r="AL514" s="77"/>
      <c r="AM514" s="77"/>
      <c r="AN514" s="77"/>
      <c r="AO514" s="77"/>
      <c r="AP514" s="77"/>
      <c r="AQ514" s="77"/>
      <c r="AR514" s="77"/>
      <c r="AS514" s="77"/>
      <c r="AT514" s="77"/>
      <c r="AU514" s="77"/>
      <c r="AV514" s="77"/>
      <c r="AW514" s="77"/>
      <c r="AX514" s="77"/>
      <c r="AY514" s="77"/>
      <c r="AZ514" s="77"/>
      <c r="BA514" s="77"/>
      <c r="BB514" s="77"/>
      <c r="BC514" s="77"/>
      <c r="BD514" s="77"/>
      <c r="BE514" s="77"/>
      <c r="BF514" s="77"/>
      <c r="BG514" s="77"/>
      <c r="BH514" s="77"/>
      <c r="BI514" s="77"/>
      <c r="BJ514" s="77"/>
      <c r="BK514" s="77"/>
      <c r="BL514" s="77"/>
      <c r="BM514" s="77"/>
      <c r="BN514" s="77"/>
      <c r="BO514" s="77"/>
      <c r="BP514" s="77"/>
      <c r="BQ514" s="77"/>
      <c r="BR514" s="77"/>
      <c r="BS514" s="77"/>
      <c r="BT514" s="77"/>
      <c r="BU514" s="77"/>
      <c r="BV514" s="77"/>
      <c r="BW514" s="77"/>
      <c r="BX514" s="77"/>
      <c r="BY514" s="77"/>
      <c r="BZ514" s="77"/>
      <c r="CA514" s="77"/>
      <c r="CB514" s="77"/>
      <c r="CC514" s="77"/>
      <c r="CD514" s="77"/>
      <c r="CE514" s="77"/>
      <c r="CF514" s="77"/>
      <c r="CG514" s="77"/>
      <c r="CH514" s="77"/>
      <c r="CI514" s="77"/>
      <c r="CJ514" s="77"/>
      <c r="CK514" s="77"/>
      <c r="CL514" s="77"/>
      <c r="CM514" s="77"/>
      <c r="CN514" s="77"/>
      <c r="CO514" s="77"/>
      <c r="CP514" s="77"/>
      <c r="CQ514" s="77"/>
      <c r="CR514" s="77"/>
      <c r="CS514" s="77"/>
      <c r="CT514" s="77"/>
      <c r="CU514" s="77"/>
      <c r="CV514" s="77"/>
      <c r="CW514" s="77"/>
      <c r="CX514" s="77"/>
      <c r="CY514" s="77"/>
      <c r="CZ514" s="77"/>
      <c r="DA514" s="77"/>
      <c r="DB514" s="77"/>
      <c r="DC514" s="77"/>
      <c r="DD514" s="77"/>
      <c r="DE514" s="77"/>
      <c r="DF514" s="77"/>
      <c r="DG514" s="77"/>
      <c r="DH514" s="77"/>
      <c r="DI514" s="77"/>
      <c r="DJ514" s="77"/>
      <c r="DK514" s="77"/>
      <c r="DL514" s="77"/>
      <c r="DM514" s="77"/>
      <c r="DN514" s="77"/>
      <c r="DO514" s="77"/>
      <c r="DP514" s="77"/>
      <c r="DQ514" s="77"/>
      <c r="DR514" s="77"/>
      <c r="DS514" s="77"/>
      <c r="DT514" s="77"/>
      <c r="DU514" s="77"/>
      <c r="DV514" s="77"/>
      <c r="DW514" s="77"/>
      <c r="DX514" s="77"/>
      <c r="DY514" s="77"/>
      <c r="DZ514" s="77"/>
      <c r="EA514" s="77"/>
      <c r="EB514" s="77"/>
      <c r="EC514" s="77"/>
      <c r="ED514" s="77"/>
      <c r="EE514" s="77"/>
      <c r="EF514" s="77"/>
      <c r="EG514" s="77"/>
      <c r="EH514" s="77"/>
      <c r="EI514" s="77"/>
      <c r="EJ514" s="77"/>
      <c r="EK514" s="77"/>
      <c r="EL514" s="77"/>
      <c r="EM514" s="77"/>
      <c r="EN514" s="77"/>
      <c r="EO514" s="77"/>
      <c r="EP514" s="77"/>
      <c r="EQ514" s="77"/>
      <c r="ER514" s="77"/>
      <c r="ES514" s="77"/>
      <c r="ET514" s="77"/>
      <c r="EU514" s="77"/>
      <c r="EV514" s="77"/>
      <c r="EW514" s="77"/>
      <c r="EX514" s="77"/>
      <c r="EY514" s="77"/>
      <c r="EZ514" s="77"/>
      <c r="FA514" s="77"/>
      <c r="FB514" s="77"/>
      <c r="FC514" s="77"/>
      <c r="FD514" s="77"/>
      <c r="FE514" s="77"/>
      <c r="FF514" s="77"/>
      <c r="FG514" s="77"/>
      <c r="FH514" s="77"/>
      <c r="FI514" s="77"/>
      <c r="FJ514" s="77"/>
      <c r="FK514" s="77"/>
    </row>
    <row r="515" spans="1:167" s="78" customFormat="1" x14ac:dyDescent="0.2">
      <c r="A515" s="97" t="s">
        <v>2287</v>
      </c>
      <c r="B515" s="97" t="s">
        <v>1044</v>
      </c>
      <c r="C515" s="98" t="s">
        <v>1606</v>
      </c>
      <c r="D515" s="99" t="s">
        <v>17</v>
      </c>
      <c r="E515" s="99">
        <v>3</v>
      </c>
      <c r="F515" s="99">
        <v>0.3</v>
      </c>
      <c r="G515" s="100"/>
      <c r="H515" s="101"/>
      <c r="I515" s="123">
        <v>36500</v>
      </c>
      <c r="J515" s="102">
        <f t="shared" si="24"/>
        <v>109500</v>
      </c>
      <c r="K515" s="101">
        <f>BDI!$G$17</f>
        <v>0.11260000000000001</v>
      </c>
      <c r="L515" s="101"/>
      <c r="M515" s="101"/>
      <c r="N515" s="104">
        <f t="shared" si="25"/>
        <v>40609.9</v>
      </c>
      <c r="O515" s="103">
        <f t="shared" si="26"/>
        <v>36548.910000000003</v>
      </c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  <c r="AK515" s="77"/>
      <c r="AL515" s="77"/>
      <c r="AM515" s="77"/>
      <c r="AN515" s="77"/>
      <c r="AO515" s="77"/>
      <c r="AP515" s="77"/>
      <c r="AQ515" s="77"/>
      <c r="AR515" s="77"/>
      <c r="AS515" s="77"/>
      <c r="AT515" s="77"/>
      <c r="AU515" s="77"/>
      <c r="AV515" s="77"/>
      <c r="AW515" s="77"/>
      <c r="AX515" s="77"/>
      <c r="AY515" s="77"/>
      <c r="AZ515" s="77"/>
      <c r="BA515" s="77"/>
      <c r="BB515" s="77"/>
      <c r="BC515" s="77"/>
      <c r="BD515" s="77"/>
      <c r="BE515" s="77"/>
      <c r="BF515" s="77"/>
      <c r="BG515" s="77"/>
      <c r="BH515" s="77"/>
      <c r="BI515" s="77"/>
      <c r="BJ515" s="77"/>
      <c r="BK515" s="77"/>
      <c r="BL515" s="77"/>
      <c r="BM515" s="77"/>
      <c r="BN515" s="77"/>
      <c r="BO515" s="77"/>
      <c r="BP515" s="77"/>
      <c r="BQ515" s="77"/>
      <c r="BR515" s="77"/>
      <c r="BS515" s="77"/>
      <c r="BT515" s="77"/>
      <c r="BU515" s="77"/>
      <c r="BV515" s="77"/>
      <c r="BW515" s="77"/>
      <c r="BX515" s="77"/>
      <c r="BY515" s="77"/>
      <c r="BZ515" s="77"/>
      <c r="CA515" s="77"/>
      <c r="CB515" s="77"/>
      <c r="CC515" s="77"/>
      <c r="CD515" s="77"/>
      <c r="CE515" s="77"/>
      <c r="CF515" s="77"/>
      <c r="CG515" s="77"/>
      <c r="CH515" s="77"/>
      <c r="CI515" s="77"/>
      <c r="CJ515" s="77"/>
      <c r="CK515" s="77"/>
      <c r="CL515" s="77"/>
      <c r="CM515" s="77"/>
      <c r="CN515" s="77"/>
      <c r="CO515" s="77"/>
      <c r="CP515" s="77"/>
      <c r="CQ515" s="77"/>
      <c r="CR515" s="77"/>
      <c r="CS515" s="77"/>
      <c r="CT515" s="77"/>
      <c r="CU515" s="77"/>
      <c r="CV515" s="77"/>
      <c r="CW515" s="77"/>
      <c r="CX515" s="77"/>
      <c r="CY515" s="77"/>
      <c r="CZ515" s="77"/>
      <c r="DA515" s="77"/>
      <c r="DB515" s="77"/>
      <c r="DC515" s="77"/>
      <c r="DD515" s="77"/>
      <c r="DE515" s="77"/>
      <c r="DF515" s="77"/>
      <c r="DG515" s="77"/>
      <c r="DH515" s="77"/>
      <c r="DI515" s="77"/>
      <c r="DJ515" s="77"/>
      <c r="DK515" s="77"/>
      <c r="DL515" s="77"/>
      <c r="DM515" s="77"/>
      <c r="DN515" s="77"/>
      <c r="DO515" s="77"/>
      <c r="DP515" s="77"/>
      <c r="DQ515" s="77"/>
      <c r="DR515" s="77"/>
      <c r="DS515" s="77"/>
      <c r="DT515" s="77"/>
      <c r="DU515" s="77"/>
      <c r="DV515" s="77"/>
      <c r="DW515" s="77"/>
      <c r="DX515" s="77"/>
      <c r="DY515" s="77"/>
      <c r="DZ515" s="77"/>
      <c r="EA515" s="77"/>
      <c r="EB515" s="77"/>
      <c r="EC515" s="77"/>
      <c r="ED515" s="77"/>
      <c r="EE515" s="77"/>
      <c r="EF515" s="77"/>
      <c r="EG515" s="77"/>
      <c r="EH515" s="77"/>
      <c r="EI515" s="77"/>
      <c r="EJ515" s="77"/>
      <c r="EK515" s="77"/>
      <c r="EL515" s="77"/>
      <c r="EM515" s="77"/>
      <c r="EN515" s="77"/>
      <c r="EO515" s="77"/>
      <c r="EP515" s="77"/>
      <c r="EQ515" s="77"/>
      <c r="ER515" s="77"/>
      <c r="ES515" s="77"/>
      <c r="ET515" s="77"/>
      <c r="EU515" s="77"/>
      <c r="EV515" s="77"/>
      <c r="EW515" s="77"/>
      <c r="EX515" s="77"/>
      <c r="EY515" s="77"/>
      <c r="EZ515" s="77"/>
      <c r="FA515" s="77"/>
      <c r="FB515" s="77"/>
      <c r="FC515" s="77"/>
      <c r="FD515" s="77"/>
      <c r="FE515" s="77"/>
      <c r="FF515" s="77"/>
      <c r="FG515" s="77"/>
      <c r="FH515" s="77"/>
      <c r="FI515" s="77"/>
      <c r="FJ515" s="77"/>
      <c r="FK515" s="77"/>
    </row>
    <row r="516" spans="1:167" s="78" customFormat="1" ht="15" x14ac:dyDescent="0.25">
      <c r="A516" s="83" t="s">
        <v>2288</v>
      </c>
      <c r="B516" s="84"/>
      <c r="C516" s="85" t="s">
        <v>2289</v>
      </c>
      <c r="D516" s="86"/>
      <c r="E516" s="86"/>
      <c r="F516" s="86"/>
      <c r="G516" s="87"/>
      <c r="H516" s="88"/>
      <c r="I516" s="155"/>
      <c r="J516" s="89"/>
      <c r="K516" s="86"/>
      <c r="L516" s="89"/>
      <c r="M516" s="89">
        <f>SUBTOTAL(109,M517:M680)</f>
        <v>228333.59999999992</v>
      </c>
      <c r="N516" s="86"/>
      <c r="O516" s="89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  <c r="AK516" s="77"/>
      <c r="AL516" s="77"/>
      <c r="AM516" s="77"/>
      <c r="AN516" s="77"/>
      <c r="AO516" s="77"/>
      <c r="AP516" s="77"/>
      <c r="AQ516" s="77"/>
      <c r="AR516" s="77"/>
      <c r="AS516" s="77"/>
      <c r="AT516" s="77"/>
      <c r="AU516" s="77"/>
      <c r="AV516" s="77"/>
      <c r="AW516" s="77"/>
      <c r="AX516" s="77"/>
      <c r="AY516" s="77"/>
      <c r="AZ516" s="77"/>
      <c r="BA516" s="77"/>
      <c r="BB516" s="77"/>
      <c r="BC516" s="77"/>
      <c r="BD516" s="77"/>
      <c r="BE516" s="77"/>
      <c r="BF516" s="77"/>
      <c r="BG516" s="77"/>
      <c r="BH516" s="77"/>
      <c r="BI516" s="77"/>
      <c r="BJ516" s="77"/>
      <c r="BK516" s="77"/>
      <c r="BL516" s="77"/>
      <c r="BM516" s="77"/>
      <c r="BN516" s="77"/>
      <c r="BO516" s="77"/>
      <c r="BP516" s="77"/>
      <c r="BQ516" s="77"/>
      <c r="BR516" s="77"/>
      <c r="BS516" s="77"/>
      <c r="BT516" s="77"/>
      <c r="BU516" s="77"/>
      <c r="BV516" s="77"/>
      <c r="BW516" s="77"/>
      <c r="BX516" s="77"/>
      <c r="BY516" s="77"/>
      <c r="BZ516" s="77"/>
      <c r="CA516" s="77"/>
      <c r="CB516" s="77"/>
      <c r="CC516" s="77"/>
      <c r="CD516" s="77"/>
      <c r="CE516" s="77"/>
      <c r="CF516" s="77"/>
      <c r="CG516" s="77"/>
      <c r="CH516" s="77"/>
      <c r="CI516" s="77"/>
      <c r="CJ516" s="77"/>
      <c r="CK516" s="77"/>
      <c r="CL516" s="77"/>
      <c r="CM516" s="77"/>
      <c r="CN516" s="77"/>
      <c r="CO516" s="77"/>
      <c r="CP516" s="77"/>
      <c r="CQ516" s="77"/>
      <c r="CR516" s="77"/>
      <c r="CS516" s="77"/>
      <c r="CT516" s="77"/>
      <c r="CU516" s="77"/>
      <c r="CV516" s="77"/>
      <c r="CW516" s="77"/>
      <c r="CX516" s="77"/>
      <c r="CY516" s="77"/>
      <c r="CZ516" s="77"/>
      <c r="DA516" s="77"/>
      <c r="DB516" s="77"/>
      <c r="DC516" s="77"/>
      <c r="DD516" s="77"/>
      <c r="DE516" s="77"/>
      <c r="DF516" s="77"/>
      <c r="DG516" s="77"/>
      <c r="DH516" s="77"/>
      <c r="DI516" s="77"/>
      <c r="DJ516" s="77"/>
      <c r="DK516" s="77"/>
      <c r="DL516" s="77"/>
      <c r="DM516" s="77"/>
      <c r="DN516" s="77"/>
      <c r="DO516" s="77"/>
      <c r="DP516" s="77"/>
      <c r="DQ516" s="77"/>
      <c r="DR516" s="77"/>
      <c r="DS516" s="77"/>
      <c r="DT516" s="77"/>
      <c r="DU516" s="77"/>
      <c r="DV516" s="77"/>
      <c r="DW516" s="77"/>
      <c r="DX516" s="77"/>
      <c r="DY516" s="77"/>
      <c r="DZ516" s="77"/>
      <c r="EA516" s="77"/>
      <c r="EB516" s="77"/>
      <c r="EC516" s="77"/>
      <c r="ED516" s="77"/>
      <c r="EE516" s="77"/>
      <c r="EF516" s="77"/>
      <c r="EG516" s="77"/>
      <c r="EH516" s="77"/>
      <c r="EI516" s="77"/>
      <c r="EJ516" s="77"/>
      <c r="EK516" s="77"/>
      <c r="EL516" s="77"/>
      <c r="EM516" s="77"/>
      <c r="EN516" s="77"/>
      <c r="EO516" s="77"/>
      <c r="EP516" s="77"/>
      <c r="EQ516" s="77"/>
      <c r="ER516" s="77"/>
      <c r="ES516" s="77"/>
      <c r="ET516" s="77"/>
      <c r="EU516" s="77"/>
      <c r="EV516" s="77"/>
      <c r="EW516" s="77"/>
      <c r="EX516" s="77"/>
      <c r="EY516" s="77"/>
      <c r="EZ516" s="77"/>
      <c r="FA516" s="77"/>
      <c r="FB516" s="77"/>
      <c r="FC516" s="77"/>
      <c r="FD516" s="77"/>
      <c r="FE516" s="77"/>
      <c r="FF516" s="77"/>
      <c r="FG516" s="77"/>
      <c r="FH516" s="77"/>
      <c r="FI516" s="77"/>
      <c r="FJ516" s="77"/>
      <c r="FK516" s="77"/>
    </row>
    <row r="517" spans="1:167" s="78" customFormat="1" x14ac:dyDescent="0.2">
      <c r="A517" s="97" t="s">
        <v>2290</v>
      </c>
      <c r="B517" s="97" t="s">
        <v>191</v>
      </c>
      <c r="C517" s="98" t="s">
        <v>1612</v>
      </c>
      <c r="D517" s="99" t="s">
        <v>5</v>
      </c>
      <c r="E517" s="99">
        <v>1</v>
      </c>
      <c r="F517" s="99"/>
      <c r="G517" s="105">
        <v>10</v>
      </c>
      <c r="H517" s="101">
        <f t="shared" ref="H517:H581" si="27">1/(12*G517)</f>
        <v>8.3333333333333332E-3</v>
      </c>
      <c r="I517" s="123">
        <v>1163.0899999999999</v>
      </c>
      <c r="J517" s="103"/>
      <c r="K517" s="101"/>
      <c r="L517" s="102">
        <f t="shared" ref="L517:L548" si="28">IF(ISNUMBER(I517),ROUND(H517*E517*I517,2),"")</f>
        <v>9.69</v>
      </c>
      <c r="M517" s="102">
        <f>IF(ISNUMBER(I517),ROUND(L517*30,2),"")</f>
        <v>290.7</v>
      </c>
      <c r="N517" s="104"/>
      <c r="O517" s="103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  <c r="AK517" s="77"/>
      <c r="AL517" s="77"/>
      <c r="AM517" s="77"/>
      <c r="AN517" s="77"/>
      <c r="AO517" s="77"/>
      <c r="AP517" s="77"/>
      <c r="AQ517" s="77"/>
      <c r="AR517" s="77"/>
      <c r="AS517" s="77"/>
      <c r="AT517" s="77"/>
      <c r="AU517" s="77"/>
      <c r="AV517" s="77"/>
      <c r="AW517" s="77"/>
      <c r="AX517" s="77"/>
      <c r="AY517" s="77"/>
      <c r="AZ517" s="77"/>
      <c r="BA517" s="77"/>
      <c r="BB517" s="77"/>
      <c r="BC517" s="77"/>
      <c r="BD517" s="77"/>
      <c r="BE517" s="77"/>
      <c r="BF517" s="77"/>
      <c r="BG517" s="77"/>
      <c r="BH517" s="77"/>
      <c r="BI517" s="77"/>
      <c r="BJ517" s="77"/>
      <c r="BK517" s="77"/>
      <c r="BL517" s="77"/>
      <c r="BM517" s="77"/>
      <c r="BN517" s="77"/>
      <c r="BO517" s="77"/>
      <c r="BP517" s="77"/>
      <c r="BQ517" s="77"/>
      <c r="BR517" s="77"/>
      <c r="BS517" s="77"/>
      <c r="BT517" s="77"/>
      <c r="BU517" s="77"/>
      <c r="BV517" s="77"/>
      <c r="BW517" s="77"/>
      <c r="BX517" s="77"/>
      <c r="BY517" s="77"/>
      <c r="BZ517" s="77"/>
      <c r="CA517" s="77"/>
      <c r="CB517" s="77"/>
      <c r="CC517" s="77"/>
      <c r="CD517" s="77"/>
      <c r="CE517" s="77"/>
      <c r="CF517" s="77"/>
      <c r="CG517" s="77"/>
      <c r="CH517" s="77"/>
      <c r="CI517" s="77"/>
      <c r="CJ517" s="77"/>
      <c r="CK517" s="77"/>
      <c r="CL517" s="77"/>
      <c r="CM517" s="77"/>
      <c r="CN517" s="77"/>
      <c r="CO517" s="77"/>
      <c r="CP517" s="77"/>
      <c r="CQ517" s="77"/>
      <c r="CR517" s="77"/>
      <c r="CS517" s="77"/>
      <c r="CT517" s="77"/>
      <c r="CU517" s="77"/>
      <c r="CV517" s="77"/>
      <c r="CW517" s="77"/>
      <c r="CX517" s="77"/>
      <c r="CY517" s="77"/>
      <c r="CZ517" s="77"/>
      <c r="DA517" s="77"/>
      <c r="DB517" s="77"/>
      <c r="DC517" s="77"/>
      <c r="DD517" s="77"/>
      <c r="DE517" s="77"/>
      <c r="DF517" s="77"/>
      <c r="DG517" s="77"/>
      <c r="DH517" s="77"/>
      <c r="DI517" s="77"/>
      <c r="DJ517" s="77"/>
      <c r="DK517" s="77"/>
      <c r="DL517" s="77"/>
      <c r="DM517" s="77"/>
      <c r="DN517" s="77"/>
      <c r="DO517" s="77"/>
      <c r="DP517" s="77"/>
      <c r="DQ517" s="77"/>
      <c r="DR517" s="77"/>
      <c r="DS517" s="77"/>
      <c r="DT517" s="77"/>
      <c r="DU517" s="77"/>
      <c r="DV517" s="77"/>
      <c r="DW517" s="77"/>
      <c r="DX517" s="77"/>
      <c r="DY517" s="77"/>
      <c r="DZ517" s="77"/>
      <c r="EA517" s="77"/>
      <c r="EB517" s="77"/>
      <c r="EC517" s="77"/>
      <c r="ED517" s="77"/>
      <c r="EE517" s="77"/>
      <c r="EF517" s="77"/>
      <c r="EG517" s="77"/>
      <c r="EH517" s="77"/>
      <c r="EI517" s="77"/>
      <c r="EJ517" s="77"/>
      <c r="EK517" s="77"/>
      <c r="EL517" s="77"/>
      <c r="EM517" s="77"/>
      <c r="EN517" s="77"/>
      <c r="EO517" s="77"/>
      <c r="EP517" s="77"/>
      <c r="EQ517" s="77"/>
      <c r="ER517" s="77"/>
      <c r="ES517" s="77"/>
      <c r="ET517" s="77"/>
      <c r="EU517" s="77"/>
      <c r="EV517" s="77"/>
      <c r="EW517" s="77"/>
      <c r="EX517" s="77"/>
      <c r="EY517" s="77"/>
      <c r="EZ517" s="77"/>
      <c r="FA517" s="77"/>
      <c r="FB517" s="77"/>
      <c r="FC517" s="77"/>
      <c r="FD517" s="77"/>
      <c r="FE517" s="77"/>
      <c r="FF517" s="77"/>
      <c r="FG517" s="77"/>
      <c r="FH517" s="77"/>
      <c r="FI517" s="77"/>
      <c r="FJ517" s="77"/>
      <c r="FK517" s="77"/>
    </row>
    <row r="518" spans="1:167" s="78" customFormat="1" x14ac:dyDescent="0.2">
      <c r="A518" s="97" t="s">
        <v>2291</v>
      </c>
      <c r="B518" s="97" t="s">
        <v>192</v>
      </c>
      <c r="C518" s="98" t="s">
        <v>355</v>
      </c>
      <c r="D518" s="99" t="s">
        <v>5</v>
      </c>
      <c r="E518" s="99">
        <v>7</v>
      </c>
      <c r="F518" s="99"/>
      <c r="G518" s="105">
        <v>5</v>
      </c>
      <c r="H518" s="101">
        <f t="shared" si="27"/>
        <v>1.6666666666666666E-2</v>
      </c>
      <c r="I518" s="123">
        <v>832.91</v>
      </c>
      <c r="J518" s="103"/>
      <c r="K518" s="101"/>
      <c r="L518" s="102">
        <f t="shared" si="28"/>
        <v>97.17</v>
      </c>
      <c r="M518" s="102">
        <f t="shared" ref="M518:M581" si="29">IF(ISNUMBER(I518),ROUND(L518*30,2),"")</f>
        <v>2915.1</v>
      </c>
      <c r="N518" s="104"/>
      <c r="O518" s="103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  <c r="AK518" s="77"/>
      <c r="AL518" s="77"/>
      <c r="AM518" s="77"/>
      <c r="AN518" s="77"/>
      <c r="AO518" s="77"/>
      <c r="AP518" s="77"/>
      <c r="AQ518" s="77"/>
      <c r="AR518" s="77"/>
      <c r="AS518" s="77"/>
      <c r="AT518" s="77"/>
      <c r="AU518" s="77"/>
      <c r="AV518" s="77"/>
      <c r="AW518" s="77"/>
      <c r="AX518" s="77"/>
      <c r="AY518" s="77"/>
      <c r="AZ518" s="77"/>
      <c r="BA518" s="77"/>
      <c r="BB518" s="77"/>
      <c r="BC518" s="77"/>
      <c r="BD518" s="77"/>
      <c r="BE518" s="77"/>
      <c r="BF518" s="77"/>
      <c r="BG518" s="77"/>
      <c r="BH518" s="77"/>
      <c r="BI518" s="77"/>
      <c r="BJ518" s="77"/>
      <c r="BK518" s="77"/>
      <c r="BL518" s="77"/>
      <c r="BM518" s="77"/>
      <c r="BN518" s="77"/>
      <c r="BO518" s="77"/>
      <c r="BP518" s="77"/>
      <c r="BQ518" s="77"/>
      <c r="BR518" s="77"/>
      <c r="BS518" s="77"/>
      <c r="BT518" s="77"/>
      <c r="BU518" s="77"/>
      <c r="BV518" s="77"/>
      <c r="BW518" s="77"/>
      <c r="BX518" s="77"/>
      <c r="BY518" s="77"/>
      <c r="BZ518" s="77"/>
      <c r="CA518" s="77"/>
      <c r="CB518" s="77"/>
      <c r="CC518" s="77"/>
      <c r="CD518" s="77"/>
      <c r="CE518" s="77"/>
      <c r="CF518" s="77"/>
      <c r="CG518" s="77"/>
      <c r="CH518" s="77"/>
      <c r="CI518" s="77"/>
      <c r="CJ518" s="77"/>
      <c r="CK518" s="77"/>
      <c r="CL518" s="77"/>
      <c r="CM518" s="77"/>
      <c r="CN518" s="77"/>
      <c r="CO518" s="77"/>
      <c r="CP518" s="77"/>
      <c r="CQ518" s="77"/>
      <c r="CR518" s="77"/>
      <c r="CS518" s="77"/>
      <c r="CT518" s="77"/>
      <c r="CU518" s="77"/>
      <c r="CV518" s="77"/>
      <c r="CW518" s="77"/>
      <c r="CX518" s="77"/>
      <c r="CY518" s="77"/>
      <c r="CZ518" s="77"/>
      <c r="DA518" s="77"/>
      <c r="DB518" s="77"/>
      <c r="DC518" s="77"/>
      <c r="DD518" s="77"/>
      <c r="DE518" s="77"/>
      <c r="DF518" s="77"/>
      <c r="DG518" s="77"/>
      <c r="DH518" s="77"/>
      <c r="DI518" s="77"/>
      <c r="DJ518" s="77"/>
      <c r="DK518" s="77"/>
      <c r="DL518" s="77"/>
      <c r="DM518" s="77"/>
      <c r="DN518" s="77"/>
      <c r="DO518" s="77"/>
      <c r="DP518" s="77"/>
      <c r="DQ518" s="77"/>
      <c r="DR518" s="77"/>
      <c r="DS518" s="77"/>
      <c r="DT518" s="77"/>
      <c r="DU518" s="77"/>
      <c r="DV518" s="77"/>
      <c r="DW518" s="77"/>
      <c r="DX518" s="77"/>
      <c r="DY518" s="77"/>
      <c r="DZ518" s="77"/>
      <c r="EA518" s="77"/>
      <c r="EB518" s="77"/>
      <c r="EC518" s="77"/>
      <c r="ED518" s="77"/>
      <c r="EE518" s="77"/>
      <c r="EF518" s="77"/>
      <c r="EG518" s="77"/>
      <c r="EH518" s="77"/>
      <c r="EI518" s="77"/>
      <c r="EJ518" s="77"/>
      <c r="EK518" s="77"/>
      <c r="EL518" s="77"/>
      <c r="EM518" s="77"/>
      <c r="EN518" s="77"/>
      <c r="EO518" s="77"/>
      <c r="EP518" s="77"/>
      <c r="EQ518" s="77"/>
      <c r="ER518" s="77"/>
      <c r="ES518" s="77"/>
      <c r="ET518" s="77"/>
      <c r="EU518" s="77"/>
      <c r="EV518" s="77"/>
      <c r="EW518" s="77"/>
      <c r="EX518" s="77"/>
      <c r="EY518" s="77"/>
      <c r="EZ518" s="77"/>
      <c r="FA518" s="77"/>
      <c r="FB518" s="77"/>
      <c r="FC518" s="77"/>
      <c r="FD518" s="77"/>
      <c r="FE518" s="77"/>
      <c r="FF518" s="77"/>
      <c r="FG518" s="77"/>
      <c r="FH518" s="77"/>
      <c r="FI518" s="77"/>
      <c r="FJ518" s="77"/>
      <c r="FK518" s="77"/>
    </row>
    <row r="519" spans="1:167" s="78" customFormat="1" x14ac:dyDescent="0.2">
      <c r="A519" s="97" t="s">
        <v>2292</v>
      </c>
      <c r="B519" s="97" t="s">
        <v>193</v>
      </c>
      <c r="C519" s="98" t="s">
        <v>194</v>
      </c>
      <c r="D519" s="99" t="s">
        <v>5</v>
      </c>
      <c r="E519" s="99">
        <v>43</v>
      </c>
      <c r="F519" s="99"/>
      <c r="G519" s="105">
        <v>5</v>
      </c>
      <c r="H519" s="101">
        <f t="shared" si="27"/>
        <v>1.6666666666666666E-2</v>
      </c>
      <c r="I519" s="123">
        <v>33.520000000000003</v>
      </c>
      <c r="J519" s="103"/>
      <c r="K519" s="101"/>
      <c r="L519" s="102">
        <f t="shared" si="28"/>
        <v>24.02</v>
      </c>
      <c r="M519" s="102">
        <f t="shared" si="29"/>
        <v>720.6</v>
      </c>
      <c r="N519" s="104"/>
      <c r="O519" s="103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  <c r="AK519" s="77"/>
      <c r="AL519" s="77"/>
      <c r="AM519" s="77"/>
      <c r="AN519" s="77"/>
      <c r="AO519" s="77"/>
      <c r="AP519" s="77"/>
      <c r="AQ519" s="77"/>
      <c r="AR519" s="77"/>
      <c r="AS519" s="77"/>
      <c r="AT519" s="77"/>
      <c r="AU519" s="77"/>
      <c r="AV519" s="77"/>
      <c r="AW519" s="77"/>
      <c r="AX519" s="77"/>
      <c r="AY519" s="77"/>
      <c r="AZ519" s="77"/>
      <c r="BA519" s="77"/>
      <c r="BB519" s="77"/>
      <c r="BC519" s="77"/>
      <c r="BD519" s="77"/>
      <c r="BE519" s="77"/>
      <c r="BF519" s="77"/>
      <c r="BG519" s="77"/>
      <c r="BH519" s="77"/>
      <c r="BI519" s="77"/>
      <c r="BJ519" s="77"/>
      <c r="BK519" s="77"/>
      <c r="BL519" s="77"/>
      <c r="BM519" s="77"/>
      <c r="BN519" s="77"/>
      <c r="BO519" s="77"/>
      <c r="BP519" s="77"/>
      <c r="BQ519" s="77"/>
      <c r="BR519" s="77"/>
      <c r="BS519" s="77"/>
      <c r="BT519" s="77"/>
      <c r="BU519" s="77"/>
      <c r="BV519" s="77"/>
      <c r="BW519" s="77"/>
      <c r="BX519" s="77"/>
      <c r="BY519" s="77"/>
      <c r="BZ519" s="77"/>
      <c r="CA519" s="77"/>
      <c r="CB519" s="77"/>
      <c r="CC519" s="77"/>
      <c r="CD519" s="77"/>
      <c r="CE519" s="77"/>
      <c r="CF519" s="77"/>
      <c r="CG519" s="77"/>
      <c r="CH519" s="77"/>
      <c r="CI519" s="77"/>
      <c r="CJ519" s="77"/>
      <c r="CK519" s="77"/>
      <c r="CL519" s="77"/>
      <c r="CM519" s="77"/>
      <c r="CN519" s="77"/>
      <c r="CO519" s="77"/>
      <c r="CP519" s="77"/>
      <c r="CQ519" s="77"/>
      <c r="CR519" s="77"/>
      <c r="CS519" s="77"/>
      <c r="CT519" s="77"/>
      <c r="CU519" s="77"/>
      <c r="CV519" s="77"/>
      <c r="CW519" s="77"/>
      <c r="CX519" s="77"/>
      <c r="CY519" s="77"/>
      <c r="CZ519" s="77"/>
      <c r="DA519" s="77"/>
      <c r="DB519" s="77"/>
      <c r="DC519" s="77"/>
      <c r="DD519" s="77"/>
      <c r="DE519" s="77"/>
      <c r="DF519" s="77"/>
      <c r="DG519" s="77"/>
      <c r="DH519" s="77"/>
      <c r="DI519" s="77"/>
      <c r="DJ519" s="77"/>
      <c r="DK519" s="77"/>
      <c r="DL519" s="77"/>
      <c r="DM519" s="77"/>
      <c r="DN519" s="77"/>
      <c r="DO519" s="77"/>
      <c r="DP519" s="77"/>
      <c r="DQ519" s="77"/>
      <c r="DR519" s="77"/>
      <c r="DS519" s="77"/>
      <c r="DT519" s="77"/>
      <c r="DU519" s="77"/>
      <c r="DV519" s="77"/>
      <c r="DW519" s="77"/>
      <c r="DX519" s="77"/>
      <c r="DY519" s="77"/>
      <c r="DZ519" s="77"/>
      <c r="EA519" s="77"/>
      <c r="EB519" s="77"/>
      <c r="EC519" s="77"/>
      <c r="ED519" s="77"/>
      <c r="EE519" s="77"/>
      <c r="EF519" s="77"/>
      <c r="EG519" s="77"/>
      <c r="EH519" s="77"/>
      <c r="EI519" s="77"/>
      <c r="EJ519" s="77"/>
      <c r="EK519" s="77"/>
      <c r="EL519" s="77"/>
      <c r="EM519" s="77"/>
      <c r="EN519" s="77"/>
      <c r="EO519" s="77"/>
      <c r="EP519" s="77"/>
      <c r="EQ519" s="77"/>
      <c r="ER519" s="77"/>
      <c r="ES519" s="77"/>
      <c r="ET519" s="77"/>
      <c r="EU519" s="77"/>
      <c r="EV519" s="77"/>
      <c r="EW519" s="77"/>
      <c r="EX519" s="77"/>
      <c r="EY519" s="77"/>
      <c r="EZ519" s="77"/>
      <c r="FA519" s="77"/>
      <c r="FB519" s="77"/>
      <c r="FC519" s="77"/>
      <c r="FD519" s="77"/>
      <c r="FE519" s="77"/>
      <c r="FF519" s="77"/>
      <c r="FG519" s="77"/>
      <c r="FH519" s="77"/>
      <c r="FI519" s="77"/>
      <c r="FJ519" s="77"/>
      <c r="FK519" s="77"/>
    </row>
    <row r="520" spans="1:167" s="78" customFormat="1" x14ac:dyDescent="0.2">
      <c r="A520" s="97" t="s">
        <v>2293</v>
      </c>
      <c r="B520" s="97" t="s">
        <v>195</v>
      </c>
      <c r="C520" s="98" t="s">
        <v>196</v>
      </c>
      <c r="D520" s="99" t="s">
        <v>5</v>
      </c>
      <c r="E520" s="99">
        <v>43</v>
      </c>
      <c r="F520" s="99"/>
      <c r="G520" s="105">
        <v>5</v>
      </c>
      <c r="H520" s="101">
        <f t="shared" si="27"/>
        <v>1.6666666666666666E-2</v>
      </c>
      <c r="I520" s="123">
        <v>23.502999999999997</v>
      </c>
      <c r="J520" s="103"/>
      <c r="K520" s="101"/>
      <c r="L520" s="102">
        <f t="shared" si="28"/>
        <v>16.84</v>
      </c>
      <c r="M520" s="102">
        <f t="shared" si="29"/>
        <v>505.2</v>
      </c>
      <c r="N520" s="104"/>
      <c r="O520" s="103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  <c r="AK520" s="77"/>
      <c r="AL520" s="77"/>
      <c r="AM520" s="77"/>
      <c r="AN520" s="77"/>
      <c r="AO520" s="77"/>
      <c r="AP520" s="77"/>
      <c r="AQ520" s="77"/>
      <c r="AR520" s="77"/>
      <c r="AS520" s="77"/>
      <c r="AT520" s="77"/>
      <c r="AU520" s="77"/>
      <c r="AV520" s="77"/>
      <c r="AW520" s="77"/>
      <c r="AX520" s="77"/>
      <c r="AY520" s="77"/>
      <c r="AZ520" s="77"/>
      <c r="BA520" s="77"/>
      <c r="BB520" s="77"/>
      <c r="BC520" s="77"/>
      <c r="BD520" s="77"/>
      <c r="BE520" s="77"/>
      <c r="BF520" s="77"/>
      <c r="BG520" s="77"/>
      <c r="BH520" s="77"/>
      <c r="BI520" s="77"/>
      <c r="BJ520" s="77"/>
      <c r="BK520" s="77"/>
      <c r="BL520" s="77"/>
      <c r="BM520" s="77"/>
      <c r="BN520" s="77"/>
      <c r="BO520" s="77"/>
      <c r="BP520" s="77"/>
      <c r="BQ520" s="77"/>
      <c r="BR520" s="77"/>
      <c r="BS520" s="77"/>
      <c r="BT520" s="77"/>
      <c r="BU520" s="77"/>
      <c r="BV520" s="77"/>
      <c r="BW520" s="77"/>
      <c r="BX520" s="77"/>
      <c r="BY520" s="77"/>
      <c r="BZ520" s="77"/>
      <c r="CA520" s="77"/>
      <c r="CB520" s="77"/>
      <c r="CC520" s="77"/>
      <c r="CD520" s="77"/>
      <c r="CE520" s="77"/>
      <c r="CF520" s="77"/>
      <c r="CG520" s="77"/>
      <c r="CH520" s="77"/>
      <c r="CI520" s="77"/>
      <c r="CJ520" s="77"/>
      <c r="CK520" s="77"/>
      <c r="CL520" s="77"/>
      <c r="CM520" s="77"/>
      <c r="CN520" s="77"/>
      <c r="CO520" s="77"/>
      <c r="CP520" s="77"/>
      <c r="CQ520" s="77"/>
      <c r="CR520" s="77"/>
      <c r="CS520" s="77"/>
      <c r="CT520" s="77"/>
      <c r="CU520" s="77"/>
      <c r="CV520" s="77"/>
      <c r="CW520" s="77"/>
      <c r="CX520" s="77"/>
      <c r="CY520" s="77"/>
      <c r="CZ520" s="77"/>
      <c r="DA520" s="77"/>
      <c r="DB520" s="77"/>
      <c r="DC520" s="77"/>
      <c r="DD520" s="77"/>
      <c r="DE520" s="77"/>
      <c r="DF520" s="77"/>
      <c r="DG520" s="77"/>
      <c r="DH520" s="77"/>
      <c r="DI520" s="77"/>
      <c r="DJ520" s="77"/>
      <c r="DK520" s="77"/>
      <c r="DL520" s="77"/>
      <c r="DM520" s="77"/>
      <c r="DN520" s="77"/>
      <c r="DO520" s="77"/>
      <c r="DP520" s="77"/>
      <c r="DQ520" s="77"/>
      <c r="DR520" s="77"/>
      <c r="DS520" s="77"/>
      <c r="DT520" s="77"/>
      <c r="DU520" s="77"/>
      <c r="DV520" s="77"/>
      <c r="DW520" s="77"/>
      <c r="DX520" s="77"/>
      <c r="DY520" s="77"/>
      <c r="DZ520" s="77"/>
      <c r="EA520" s="77"/>
      <c r="EB520" s="77"/>
      <c r="EC520" s="77"/>
      <c r="ED520" s="77"/>
      <c r="EE520" s="77"/>
      <c r="EF520" s="77"/>
      <c r="EG520" s="77"/>
      <c r="EH520" s="77"/>
      <c r="EI520" s="77"/>
      <c r="EJ520" s="77"/>
      <c r="EK520" s="77"/>
      <c r="EL520" s="77"/>
      <c r="EM520" s="77"/>
      <c r="EN520" s="77"/>
      <c r="EO520" s="77"/>
      <c r="EP520" s="77"/>
      <c r="EQ520" s="77"/>
      <c r="ER520" s="77"/>
      <c r="ES520" s="77"/>
      <c r="ET520" s="77"/>
      <c r="EU520" s="77"/>
      <c r="EV520" s="77"/>
      <c r="EW520" s="77"/>
      <c r="EX520" s="77"/>
      <c r="EY520" s="77"/>
      <c r="EZ520" s="77"/>
      <c r="FA520" s="77"/>
      <c r="FB520" s="77"/>
      <c r="FC520" s="77"/>
      <c r="FD520" s="77"/>
      <c r="FE520" s="77"/>
      <c r="FF520" s="77"/>
      <c r="FG520" s="77"/>
      <c r="FH520" s="77"/>
      <c r="FI520" s="77"/>
      <c r="FJ520" s="77"/>
      <c r="FK520" s="77"/>
    </row>
    <row r="521" spans="1:167" s="78" customFormat="1" x14ac:dyDescent="0.2">
      <c r="A521" s="97" t="s">
        <v>2294</v>
      </c>
      <c r="B521" s="97" t="s">
        <v>197</v>
      </c>
      <c r="C521" s="98" t="s">
        <v>356</v>
      </c>
      <c r="D521" s="99" t="s">
        <v>5</v>
      </c>
      <c r="E521" s="99">
        <v>2</v>
      </c>
      <c r="F521" s="99"/>
      <c r="G521" s="105">
        <v>5</v>
      </c>
      <c r="H521" s="101">
        <f t="shared" si="27"/>
        <v>1.6666666666666666E-2</v>
      </c>
      <c r="I521" s="123">
        <v>37.334999999999994</v>
      </c>
      <c r="J521" s="103"/>
      <c r="K521" s="101"/>
      <c r="L521" s="102">
        <f t="shared" si="28"/>
        <v>1.24</v>
      </c>
      <c r="M521" s="102">
        <f t="shared" si="29"/>
        <v>37.200000000000003</v>
      </c>
      <c r="N521" s="104"/>
      <c r="O521" s="103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  <c r="AK521" s="77"/>
      <c r="AL521" s="77"/>
      <c r="AM521" s="77"/>
      <c r="AN521" s="77"/>
      <c r="AO521" s="77"/>
      <c r="AP521" s="77"/>
      <c r="AQ521" s="77"/>
      <c r="AR521" s="77"/>
      <c r="AS521" s="77"/>
      <c r="AT521" s="77"/>
      <c r="AU521" s="77"/>
      <c r="AV521" s="77"/>
      <c r="AW521" s="77"/>
      <c r="AX521" s="77"/>
      <c r="AY521" s="77"/>
      <c r="AZ521" s="77"/>
      <c r="BA521" s="77"/>
      <c r="BB521" s="77"/>
      <c r="BC521" s="77"/>
      <c r="BD521" s="77"/>
      <c r="BE521" s="77"/>
      <c r="BF521" s="77"/>
      <c r="BG521" s="77"/>
      <c r="BH521" s="77"/>
      <c r="BI521" s="77"/>
      <c r="BJ521" s="77"/>
      <c r="BK521" s="77"/>
      <c r="BL521" s="77"/>
      <c r="BM521" s="77"/>
      <c r="BN521" s="77"/>
      <c r="BO521" s="77"/>
      <c r="BP521" s="77"/>
      <c r="BQ521" s="77"/>
      <c r="BR521" s="77"/>
      <c r="BS521" s="77"/>
      <c r="BT521" s="77"/>
      <c r="BU521" s="77"/>
      <c r="BV521" s="77"/>
      <c r="BW521" s="77"/>
      <c r="BX521" s="77"/>
      <c r="BY521" s="77"/>
      <c r="BZ521" s="77"/>
      <c r="CA521" s="77"/>
      <c r="CB521" s="77"/>
      <c r="CC521" s="77"/>
      <c r="CD521" s="77"/>
      <c r="CE521" s="77"/>
      <c r="CF521" s="77"/>
      <c r="CG521" s="77"/>
      <c r="CH521" s="77"/>
      <c r="CI521" s="77"/>
      <c r="CJ521" s="77"/>
      <c r="CK521" s="77"/>
      <c r="CL521" s="77"/>
      <c r="CM521" s="77"/>
      <c r="CN521" s="77"/>
      <c r="CO521" s="77"/>
      <c r="CP521" s="77"/>
      <c r="CQ521" s="77"/>
      <c r="CR521" s="77"/>
      <c r="CS521" s="77"/>
      <c r="CT521" s="77"/>
      <c r="CU521" s="77"/>
      <c r="CV521" s="77"/>
      <c r="CW521" s="77"/>
      <c r="CX521" s="77"/>
      <c r="CY521" s="77"/>
      <c r="CZ521" s="77"/>
      <c r="DA521" s="77"/>
      <c r="DB521" s="77"/>
      <c r="DC521" s="77"/>
      <c r="DD521" s="77"/>
      <c r="DE521" s="77"/>
      <c r="DF521" s="77"/>
      <c r="DG521" s="77"/>
      <c r="DH521" s="77"/>
      <c r="DI521" s="77"/>
      <c r="DJ521" s="77"/>
      <c r="DK521" s="77"/>
      <c r="DL521" s="77"/>
      <c r="DM521" s="77"/>
      <c r="DN521" s="77"/>
      <c r="DO521" s="77"/>
      <c r="DP521" s="77"/>
      <c r="DQ521" s="77"/>
      <c r="DR521" s="77"/>
      <c r="DS521" s="77"/>
      <c r="DT521" s="77"/>
      <c r="DU521" s="77"/>
      <c r="DV521" s="77"/>
      <c r="DW521" s="77"/>
      <c r="DX521" s="77"/>
      <c r="DY521" s="77"/>
      <c r="DZ521" s="77"/>
      <c r="EA521" s="77"/>
      <c r="EB521" s="77"/>
      <c r="EC521" s="77"/>
      <c r="ED521" s="77"/>
      <c r="EE521" s="77"/>
      <c r="EF521" s="77"/>
      <c r="EG521" s="77"/>
      <c r="EH521" s="77"/>
      <c r="EI521" s="77"/>
      <c r="EJ521" s="77"/>
      <c r="EK521" s="77"/>
      <c r="EL521" s="77"/>
      <c r="EM521" s="77"/>
      <c r="EN521" s="77"/>
      <c r="EO521" s="77"/>
      <c r="EP521" s="77"/>
      <c r="EQ521" s="77"/>
      <c r="ER521" s="77"/>
      <c r="ES521" s="77"/>
      <c r="ET521" s="77"/>
      <c r="EU521" s="77"/>
      <c r="EV521" s="77"/>
      <c r="EW521" s="77"/>
      <c r="EX521" s="77"/>
      <c r="EY521" s="77"/>
      <c r="EZ521" s="77"/>
      <c r="FA521" s="77"/>
      <c r="FB521" s="77"/>
      <c r="FC521" s="77"/>
      <c r="FD521" s="77"/>
      <c r="FE521" s="77"/>
      <c r="FF521" s="77"/>
      <c r="FG521" s="77"/>
      <c r="FH521" s="77"/>
      <c r="FI521" s="77"/>
      <c r="FJ521" s="77"/>
      <c r="FK521" s="77"/>
    </row>
    <row r="522" spans="1:167" s="78" customFormat="1" x14ac:dyDescent="0.2">
      <c r="A522" s="97" t="s">
        <v>2295</v>
      </c>
      <c r="B522" s="97" t="s">
        <v>198</v>
      </c>
      <c r="C522" s="98" t="s">
        <v>199</v>
      </c>
      <c r="D522" s="99" t="s">
        <v>5</v>
      </c>
      <c r="E522" s="99">
        <v>43</v>
      </c>
      <c r="F522" s="99"/>
      <c r="G522" s="105">
        <v>5</v>
      </c>
      <c r="H522" s="101">
        <f t="shared" si="27"/>
        <v>1.6666666666666666E-2</v>
      </c>
      <c r="I522" s="123">
        <v>30.47</v>
      </c>
      <c r="J522" s="103"/>
      <c r="K522" s="101"/>
      <c r="L522" s="102">
        <f t="shared" si="28"/>
        <v>21.84</v>
      </c>
      <c r="M522" s="102">
        <f t="shared" si="29"/>
        <v>655.20000000000005</v>
      </c>
      <c r="N522" s="104"/>
      <c r="O522" s="103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  <c r="AK522" s="77"/>
      <c r="AL522" s="77"/>
      <c r="AM522" s="77"/>
      <c r="AN522" s="77"/>
      <c r="AO522" s="77"/>
      <c r="AP522" s="77"/>
      <c r="AQ522" s="77"/>
      <c r="AR522" s="77"/>
      <c r="AS522" s="77"/>
      <c r="AT522" s="77"/>
      <c r="AU522" s="77"/>
      <c r="AV522" s="77"/>
      <c r="AW522" s="77"/>
      <c r="AX522" s="77"/>
      <c r="AY522" s="77"/>
      <c r="AZ522" s="77"/>
      <c r="BA522" s="77"/>
      <c r="BB522" s="77"/>
      <c r="BC522" s="77"/>
      <c r="BD522" s="77"/>
      <c r="BE522" s="77"/>
      <c r="BF522" s="77"/>
      <c r="BG522" s="77"/>
      <c r="BH522" s="77"/>
      <c r="BI522" s="77"/>
      <c r="BJ522" s="77"/>
      <c r="BK522" s="77"/>
      <c r="BL522" s="77"/>
      <c r="BM522" s="77"/>
      <c r="BN522" s="77"/>
      <c r="BO522" s="77"/>
      <c r="BP522" s="77"/>
      <c r="BQ522" s="77"/>
      <c r="BR522" s="77"/>
      <c r="BS522" s="77"/>
      <c r="BT522" s="77"/>
      <c r="BU522" s="77"/>
      <c r="BV522" s="77"/>
      <c r="BW522" s="77"/>
      <c r="BX522" s="77"/>
      <c r="BY522" s="77"/>
      <c r="BZ522" s="77"/>
      <c r="CA522" s="77"/>
      <c r="CB522" s="77"/>
      <c r="CC522" s="77"/>
      <c r="CD522" s="77"/>
      <c r="CE522" s="77"/>
      <c r="CF522" s="77"/>
      <c r="CG522" s="77"/>
      <c r="CH522" s="77"/>
      <c r="CI522" s="77"/>
      <c r="CJ522" s="77"/>
      <c r="CK522" s="77"/>
      <c r="CL522" s="77"/>
      <c r="CM522" s="77"/>
      <c r="CN522" s="77"/>
      <c r="CO522" s="77"/>
      <c r="CP522" s="77"/>
      <c r="CQ522" s="77"/>
      <c r="CR522" s="77"/>
      <c r="CS522" s="77"/>
      <c r="CT522" s="77"/>
      <c r="CU522" s="77"/>
      <c r="CV522" s="77"/>
      <c r="CW522" s="77"/>
      <c r="CX522" s="77"/>
      <c r="CY522" s="77"/>
      <c r="CZ522" s="77"/>
      <c r="DA522" s="77"/>
      <c r="DB522" s="77"/>
      <c r="DC522" s="77"/>
      <c r="DD522" s="77"/>
      <c r="DE522" s="77"/>
      <c r="DF522" s="77"/>
      <c r="DG522" s="77"/>
      <c r="DH522" s="77"/>
      <c r="DI522" s="77"/>
      <c r="DJ522" s="77"/>
      <c r="DK522" s="77"/>
      <c r="DL522" s="77"/>
      <c r="DM522" s="77"/>
      <c r="DN522" s="77"/>
      <c r="DO522" s="77"/>
      <c r="DP522" s="77"/>
      <c r="DQ522" s="77"/>
      <c r="DR522" s="77"/>
      <c r="DS522" s="77"/>
      <c r="DT522" s="77"/>
      <c r="DU522" s="77"/>
      <c r="DV522" s="77"/>
      <c r="DW522" s="77"/>
      <c r="DX522" s="77"/>
      <c r="DY522" s="77"/>
      <c r="DZ522" s="77"/>
      <c r="EA522" s="77"/>
      <c r="EB522" s="77"/>
      <c r="EC522" s="77"/>
      <c r="ED522" s="77"/>
      <c r="EE522" s="77"/>
      <c r="EF522" s="77"/>
      <c r="EG522" s="77"/>
      <c r="EH522" s="77"/>
      <c r="EI522" s="77"/>
      <c r="EJ522" s="77"/>
      <c r="EK522" s="77"/>
      <c r="EL522" s="77"/>
      <c r="EM522" s="77"/>
      <c r="EN522" s="77"/>
      <c r="EO522" s="77"/>
      <c r="EP522" s="77"/>
      <c r="EQ522" s="77"/>
      <c r="ER522" s="77"/>
      <c r="ES522" s="77"/>
      <c r="ET522" s="77"/>
      <c r="EU522" s="77"/>
      <c r="EV522" s="77"/>
      <c r="EW522" s="77"/>
      <c r="EX522" s="77"/>
      <c r="EY522" s="77"/>
      <c r="EZ522" s="77"/>
      <c r="FA522" s="77"/>
      <c r="FB522" s="77"/>
      <c r="FC522" s="77"/>
      <c r="FD522" s="77"/>
      <c r="FE522" s="77"/>
      <c r="FF522" s="77"/>
      <c r="FG522" s="77"/>
      <c r="FH522" s="77"/>
      <c r="FI522" s="77"/>
      <c r="FJ522" s="77"/>
      <c r="FK522" s="77"/>
    </row>
    <row r="523" spans="1:167" s="78" customFormat="1" x14ac:dyDescent="0.2">
      <c r="A523" s="97" t="s">
        <v>2296</v>
      </c>
      <c r="B523" s="97" t="s">
        <v>200</v>
      </c>
      <c r="C523" s="98" t="s">
        <v>841</v>
      </c>
      <c r="D523" s="99" t="s">
        <v>5</v>
      </c>
      <c r="E523" s="99">
        <v>1</v>
      </c>
      <c r="F523" s="99"/>
      <c r="G523" s="105">
        <v>5</v>
      </c>
      <c r="H523" s="101">
        <f t="shared" si="27"/>
        <v>1.6666666666666666E-2</v>
      </c>
      <c r="I523" s="123">
        <v>49.08</v>
      </c>
      <c r="J523" s="103"/>
      <c r="K523" s="101"/>
      <c r="L523" s="102">
        <f t="shared" si="28"/>
        <v>0.82</v>
      </c>
      <c r="M523" s="102">
        <f t="shared" si="29"/>
        <v>24.6</v>
      </c>
      <c r="N523" s="104"/>
      <c r="O523" s="103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  <c r="AK523" s="77"/>
      <c r="AL523" s="77"/>
      <c r="AM523" s="77"/>
      <c r="AN523" s="77"/>
      <c r="AO523" s="77"/>
      <c r="AP523" s="77"/>
      <c r="AQ523" s="77"/>
      <c r="AR523" s="77"/>
      <c r="AS523" s="77"/>
      <c r="AT523" s="77"/>
      <c r="AU523" s="77"/>
      <c r="AV523" s="77"/>
      <c r="AW523" s="77"/>
      <c r="AX523" s="77"/>
      <c r="AY523" s="77"/>
      <c r="AZ523" s="77"/>
      <c r="BA523" s="77"/>
      <c r="BB523" s="77"/>
      <c r="BC523" s="77"/>
      <c r="BD523" s="77"/>
      <c r="BE523" s="77"/>
      <c r="BF523" s="77"/>
      <c r="BG523" s="77"/>
      <c r="BH523" s="77"/>
      <c r="BI523" s="77"/>
      <c r="BJ523" s="77"/>
      <c r="BK523" s="77"/>
      <c r="BL523" s="77"/>
      <c r="BM523" s="77"/>
      <c r="BN523" s="77"/>
      <c r="BO523" s="77"/>
      <c r="BP523" s="77"/>
      <c r="BQ523" s="77"/>
      <c r="BR523" s="77"/>
      <c r="BS523" s="77"/>
      <c r="BT523" s="77"/>
      <c r="BU523" s="77"/>
      <c r="BV523" s="77"/>
      <c r="BW523" s="77"/>
      <c r="BX523" s="77"/>
      <c r="BY523" s="77"/>
      <c r="BZ523" s="77"/>
      <c r="CA523" s="77"/>
      <c r="CB523" s="77"/>
      <c r="CC523" s="77"/>
      <c r="CD523" s="77"/>
      <c r="CE523" s="77"/>
      <c r="CF523" s="77"/>
      <c r="CG523" s="77"/>
      <c r="CH523" s="77"/>
      <c r="CI523" s="77"/>
      <c r="CJ523" s="77"/>
      <c r="CK523" s="77"/>
      <c r="CL523" s="77"/>
      <c r="CM523" s="77"/>
      <c r="CN523" s="77"/>
      <c r="CO523" s="77"/>
      <c r="CP523" s="77"/>
      <c r="CQ523" s="77"/>
      <c r="CR523" s="77"/>
      <c r="CS523" s="77"/>
      <c r="CT523" s="77"/>
      <c r="CU523" s="77"/>
      <c r="CV523" s="77"/>
      <c r="CW523" s="77"/>
      <c r="CX523" s="77"/>
      <c r="CY523" s="77"/>
      <c r="CZ523" s="77"/>
      <c r="DA523" s="77"/>
      <c r="DB523" s="77"/>
      <c r="DC523" s="77"/>
      <c r="DD523" s="77"/>
      <c r="DE523" s="77"/>
      <c r="DF523" s="77"/>
      <c r="DG523" s="77"/>
      <c r="DH523" s="77"/>
      <c r="DI523" s="77"/>
      <c r="DJ523" s="77"/>
      <c r="DK523" s="77"/>
      <c r="DL523" s="77"/>
      <c r="DM523" s="77"/>
      <c r="DN523" s="77"/>
      <c r="DO523" s="77"/>
      <c r="DP523" s="77"/>
      <c r="DQ523" s="77"/>
      <c r="DR523" s="77"/>
      <c r="DS523" s="77"/>
      <c r="DT523" s="77"/>
      <c r="DU523" s="77"/>
      <c r="DV523" s="77"/>
      <c r="DW523" s="77"/>
      <c r="DX523" s="77"/>
      <c r="DY523" s="77"/>
      <c r="DZ523" s="77"/>
      <c r="EA523" s="77"/>
      <c r="EB523" s="77"/>
      <c r="EC523" s="77"/>
      <c r="ED523" s="77"/>
      <c r="EE523" s="77"/>
      <c r="EF523" s="77"/>
      <c r="EG523" s="77"/>
      <c r="EH523" s="77"/>
      <c r="EI523" s="77"/>
      <c r="EJ523" s="77"/>
      <c r="EK523" s="77"/>
      <c r="EL523" s="77"/>
      <c r="EM523" s="77"/>
      <c r="EN523" s="77"/>
      <c r="EO523" s="77"/>
      <c r="EP523" s="77"/>
      <c r="EQ523" s="77"/>
      <c r="ER523" s="77"/>
      <c r="ES523" s="77"/>
      <c r="ET523" s="77"/>
      <c r="EU523" s="77"/>
      <c r="EV523" s="77"/>
      <c r="EW523" s="77"/>
      <c r="EX523" s="77"/>
      <c r="EY523" s="77"/>
      <c r="EZ523" s="77"/>
      <c r="FA523" s="77"/>
      <c r="FB523" s="77"/>
      <c r="FC523" s="77"/>
      <c r="FD523" s="77"/>
      <c r="FE523" s="77"/>
      <c r="FF523" s="77"/>
      <c r="FG523" s="77"/>
      <c r="FH523" s="77"/>
      <c r="FI523" s="77"/>
      <c r="FJ523" s="77"/>
      <c r="FK523" s="77"/>
    </row>
    <row r="524" spans="1:167" s="78" customFormat="1" x14ac:dyDescent="0.2">
      <c r="A524" s="97" t="s">
        <v>2297</v>
      </c>
      <c r="B524" s="97" t="s">
        <v>201</v>
      </c>
      <c r="C524" s="98" t="s">
        <v>357</v>
      </c>
      <c r="D524" s="99" t="s">
        <v>5</v>
      </c>
      <c r="E524" s="99">
        <v>1</v>
      </c>
      <c r="F524" s="99"/>
      <c r="G524" s="105">
        <v>5</v>
      </c>
      <c r="H524" s="101">
        <f t="shared" si="27"/>
        <v>1.6666666666666666E-2</v>
      </c>
      <c r="I524" s="123">
        <v>33.69</v>
      </c>
      <c r="J524" s="103"/>
      <c r="K524" s="101"/>
      <c r="L524" s="102">
        <f t="shared" si="28"/>
        <v>0.56000000000000005</v>
      </c>
      <c r="M524" s="102">
        <f t="shared" si="29"/>
        <v>16.8</v>
      </c>
      <c r="N524" s="104"/>
      <c r="O524" s="103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  <c r="AK524" s="77"/>
      <c r="AL524" s="77"/>
      <c r="AM524" s="77"/>
      <c r="AN524" s="77"/>
      <c r="AO524" s="77"/>
      <c r="AP524" s="77"/>
      <c r="AQ524" s="77"/>
      <c r="AR524" s="77"/>
      <c r="AS524" s="77"/>
      <c r="AT524" s="77"/>
      <c r="AU524" s="77"/>
      <c r="AV524" s="77"/>
      <c r="AW524" s="77"/>
      <c r="AX524" s="77"/>
      <c r="AY524" s="77"/>
      <c r="AZ524" s="77"/>
      <c r="BA524" s="77"/>
      <c r="BB524" s="77"/>
      <c r="BC524" s="77"/>
      <c r="BD524" s="77"/>
      <c r="BE524" s="77"/>
      <c r="BF524" s="77"/>
      <c r="BG524" s="77"/>
      <c r="BH524" s="77"/>
      <c r="BI524" s="77"/>
      <c r="BJ524" s="77"/>
      <c r="BK524" s="77"/>
      <c r="BL524" s="77"/>
      <c r="BM524" s="77"/>
      <c r="BN524" s="77"/>
      <c r="BO524" s="77"/>
      <c r="BP524" s="77"/>
      <c r="BQ524" s="77"/>
      <c r="BR524" s="77"/>
      <c r="BS524" s="77"/>
      <c r="BT524" s="77"/>
      <c r="BU524" s="77"/>
      <c r="BV524" s="77"/>
      <c r="BW524" s="77"/>
      <c r="BX524" s="77"/>
      <c r="BY524" s="77"/>
      <c r="BZ524" s="77"/>
      <c r="CA524" s="77"/>
      <c r="CB524" s="77"/>
      <c r="CC524" s="77"/>
      <c r="CD524" s="77"/>
      <c r="CE524" s="77"/>
      <c r="CF524" s="77"/>
      <c r="CG524" s="77"/>
      <c r="CH524" s="77"/>
      <c r="CI524" s="77"/>
      <c r="CJ524" s="77"/>
      <c r="CK524" s="77"/>
      <c r="CL524" s="77"/>
      <c r="CM524" s="77"/>
      <c r="CN524" s="77"/>
      <c r="CO524" s="77"/>
      <c r="CP524" s="77"/>
      <c r="CQ524" s="77"/>
      <c r="CR524" s="77"/>
      <c r="CS524" s="77"/>
      <c r="CT524" s="77"/>
      <c r="CU524" s="77"/>
      <c r="CV524" s="77"/>
      <c r="CW524" s="77"/>
      <c r="CX524" s="77"/>
      <c r="CY524" s="77"/>
      <c r="CZ524" s="77"/>
      <c r="DA524" s="77"/>
      <c r="DB524" s="77"/>
      <c r="DC524" s="77"/>
      <c r="DD524" s="77"/>
      <c r="DE524" s="77"/>
      <c r="DF524" s="77"/>
      <c r="DG524" s="77"/>
      <c r="DH524" s="77"/>
      <c r="DI524" s="77"/>
      <c r="DJ524" s="77"/>
      <c r="DK524" s="77"/>
      <c r="DL524" s="77"/>
      <c r="DM524" s="77"/>
      <c r="DN524" s="77"/>
      <c r="DO524" s="77"/>
      <c r="DP524" s="77"/>
      <c r="DQ524" s="77"/>
      <c r="DR524" s="77"/>
      <c r="DS524" s="77"/>
      <c r="DT524" s="77"/>
      <c r="DU524" s="77"/>
      <c r="DV524" s="77"/>
      <c r="DW524" s="77"/>
      <c r="DX524" s="77"/>
      <c r="DY524" s="77"/>
      <c r="DZ524" s="77"/>
      <c r="EA524" s="77"/>
      <c r="EB524" s="77"/>
      <c r="EC524" s="77"/>
      <c r="ED524" s="77"/>
      <c r="EE524" s="77"/>
      <c r="EF524" s="77"/>
      <c r="EG524" s="77"/>
      <c r="EH524" s="77"/>
      <c r="EI524" s="77"/>
      <c r="EJ524" s="77"/>
      <c r="EK524" s="77"/>
      <c r="EL524" s="77"/>
      <c r="EM524" s="77"/>
      <c r="EN524" s="77"/>
      <c r="EO524" s="77"/>
      <c r="EP524" s="77"/>
      <c r="EQ524" s="77"/>
      <c r="ER524" s="77"/>
      <c r="ES524" s="77"/>
      <c r="ET524" s="77"/>
      <c r="EU524" s="77"/>
      <c r="EV524" s="77"/>
      <c r="EW524" s="77"/>
      <c r="EX524" s="77"/>
      <c r="EY524" s="77"/>
      <c r="EZ524" s="77"/>
      <c r="FA524" s="77"/>
      <c r="FB524" s="77"/>
      <c r="FC524" s="77"/>
      <c r="FD524" s="77"/>
      <c r="FE524" s="77"/>
      <c r="FF524" s="77"/>
      <c r="FG524" s="77"/>
      <c r="FH524" s="77"/>
      <c r="FI524" s="77"/>
      <c r="FJ524" s="77"/>
      <c r="FK524" s="77"/>
    </row>
    <row r="525" spans="1:167" s="78" customFormat="1" x14ac:dyDescent="0.2">
      <c r="A525" s="97" t="s">
        <v>2298</v>
      </c>
      <c r="B525" s="97" t="s">
        <v>202</v>
      </c>
      <c r="C525" s="98" t="s">
        <v>203</v>
      </c>
      <c r="D525" s="99" t="s">
        <v>5</v>
      </c>
      <c r="E525" s="99">
        <v>5</v>
      </c>
      <c r="F525" s="99"/>
      <c r="G525" s="105">
        <v>5</v>
      </c>
      <c r="H525" s="101">
        <f t="shared" si="27"/>
        <v>1.6666666666666666E-2</v>
      </c>
      <c r="I525" s="123">
        <v>61.8</v>
      </c>
      <c r="J525" s="103"/>
      <c r="K525" s="101"/>
      <c r="L525" s="102">
        <f t="shared" si="28"/>
        <v>5.15</v>
      </c>
      <c r="M525" s="102">
        <f t="shared" si="29"/>
        <v>154.5</v>
      </c>
      <c r="N525" s="104"/>
      <c r="O525" s="103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  <c r="AK525" s="77"/>
      <c r="AL525" s="77"/>
      <c r="AM525" s="77"/>
      <c r="AN525" s="77"/>
      <c r="AO525" s="77"/>
      <c r="AP525" s="77"/>
      <c r="AQ525" s="77"/>
      <c r="AR525" s="77"/>
      <c r="AS525" s="77"/>
      <c r="AT525" s="77"/>
      <c r="AU525" s="77"/>
      <c r="AV525" s="77"/>
      <c r="AW525" s="77"/>
      <c r="AX525" s="77"/>
      <c r="AY525" s="77"/>
      <c r="AZ525" s="77"/>
      <c r="BA525" s="77"/>
      <c r="BB525" s="77"/>
      <c r="BC525" s="77"/>
      <c r="BD525" s="77"/>
      <c r="BE525" s="77"/>
      <c r="BF525" s="77"/>
      <c r="BG525" s="77"/>
      <c r="BH525" s="77"/>
      <c r="BI525" s="77"/>
      <c r="BJ525" s="77"/>
      <c r="BK525" s="77"/>
      <c r="BL525" s="77"/>
      <c r="BM525" s="77"/>
      <c r="BN525" s="77"/>
      <c r="BO525" s="77"/>
      <c r="BP525" s="77"/>
      <c r="BQ525" s="77"/>
      <c r="BR525" s="77"/>
      <c r="BS525" s="77"/>
      <c r="BT525" s="77"/>
      <c r="BU525" s="77"/>
      <c r="BV525" s="77"/>
      <c r="BW525" s="77"/>
      <c r="BX525" s="77"/>
      <c r="BY525" s="77"/>
      <c r="BZ525" s="77"/>
      <c r="CA525" s="77"/>
      <c r="CB525" s="77"/>
      <c r="CC525" s="77"/>
      <c r="CD525" s="77"/>
      <c r="CE525" s="77"/>
      <c r="CF525" s="77"/>
      <c r="CG525" s="77"/>
      <c r="CH525" s="77"/>
      <c r="CI525" s="77"/>
      <c r="CJ525" s="77"/>
      <c r="CK525" s="77"/>
      <c r="CL525" s="77"/>
      <c r="CM525" s="77"/>
      <c r="CN525" s="77"/>
      <c r="CO525" s="77"/>
      <c r="CP525" s="77"/>
      <c r="CQ525" s="77"/>
      <c r="CR525" s="77"/>
      <c r="CS525" s="77"/>
      <c r="CT525" s="77"/>
      <c r="CU525" s="77"/>
      <c r="CV525" s="77"/>
      <c r="CW525" s="77"/>
      <c r="CX525" s="77"/>
      <c r="CY525" s="77"/>
      <c r="CZ525" s="77"/>
      <c r="DA525" s="77"/>
      <c r="DB525" s="77"/>
      <c r="DC525" s="77"/>
      <c r="DD525" s="77"/>
      <c r="DE525" s="77"/>
      <c r="DF525" s="77"/>
      <c r="DG525" s="77"/>
      <c r="DH525" s="77"/>
      <c r="DI525" s="77"/>
      <c r="DJ525" s="77"/>
      <c r="DK525" s="77"/>
      <c r="DL525" s="77"/>
      <c r="DM525" s="77"/>
      <c r="DN525" s="77"/>
      <c r="DO525" s="77"/>
      <c r="DP525" s="77"/>
      <c r="DQ525" s="77"/>
      <c r="DR525" s="77"/>
      <c r="DS525" s="77"/>
      <c r="DT525" s="77"/>
      <c r="DU525" s="77"/>
      <c r="DV525" s="77"/>
      <c r="DW525" s="77"/>
      <c r="DX525" s="77"/>
      <c r="DY525" s="77"/>
      <c r="DZ525" s="77"/>
      <c r="EA525" s="77"/>
      <c r="EB525" s="77"/>
      <c r="EC525" s="77"/>
      <c r="ED525" s="77"/>
      <c r="EE525" s="77"/>
      <c r="EF525" s="77"/>
      <c r="EG525" s="77"/>
      <c r="EH525" s="77"/>
      <c r="EI525" s="77"/>
      <c r="EJ525" s="77"/>
      <c r="EK525" s="77"/>
      <c r="EL525" s="77"/>
      <c r="EM525" s="77"/>
      <c r="EN525" s="77"/>
      <c r="EO525" s="77"/>
      <c r="EP525" s="77"/>
      <c r="EQ525" s="77"/>
      <c r="ER525" s="77"/>
      <c r="ES525" s="77"/>
      <c r="ET525" s="77"/>
      <c r="EU525" s="77"/>
      <c r="EV525" s="77"/>
      <c r="EW525" s="77"/>
      <c r="EX525" s="77"/>
      <c r="EY525" s="77"/>
      <c r="EZ525" s="77"/>
      <c r="FA525" s="77"/>
      <c r="FB525" s="77"/>
      <c r="FC525" s="77"/>
      <c r="FD525" s="77"/>
      <c r="FE525" s="77"/>
      <c r="FF525" s="77"/>
      <c r="FG525" s="77"/>
      <c r="FH525" s="77"/>
      <c r="FI525" s="77"/>
      <c r="FJ525" s="77"/>
      <c r="FK525" s="77"/>
    </row>
    <row r="526" spans="1:167" s="78" customFormat="1" x14ac:dyDescent="0.2">
      <c r="A526" s="97" t="s">
        <v>2299</v>
      </c>
      <c r="B526" s="97" t="s">
        <v>204</v>
      </c>
      <c r="C526" s="98" t="s">
        <v>358</v>
      </c>
      <c r="D526" s="99" t="s">
        <v>5</v>
      </c>
      <c r="E526" s="99">
        <v>1</v>
      </c>
      <c r="F526" s="99"/>
      <c r="G526" s="105">
        <v>5</v>
      </c>
      <c r="H526" s="101">
        <f t="shared" si="27"/>
        <v>1.6666666666666666E-2</v>
      </c>
      <c r="I526" s="123">
        <v>153.25</v>
      </c>
      <c r="J526" s="103"/>
      <c r="K526" s="101"/>
      <c r="L526" s="102">
        <f t="shared" si="28"/>
        <v>2.5499999999999998</v>
      </c>
      <c r="M526" s="102">
        <f t="shared" si="29"/>
        <v>76.5</v>
      </c>
      <c r="N526" s="104"/>
      <c r="O526" s="103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  <c r="AL526" s="77"/>
      <c r="AM526" s="77"/>
      <c r="AN526" s="77"/>
      <c r="AO526" s="77"/>
      <c r="AP526" s="77"/>
      <c r="AQ526" s="77"/>
      <c r="AR526" s="77"/>
      <c r="AS526" s="77"/>
      <c r="AT526" s="77"/>
      <c r="AU526" s="77"/>
      <c r="AV526" s="77"/>
      <c r="AW526" s="77"/>
      <c r="AX526" s="77"/>
      <c r="AY526" s="77"/>
      <c r="AZ526" s="77"/>
      <c r="BA526" s="77"/>
      <c r="BB526" s="77"/>
      <c r="BC526" s="77"/>
      <c r="BD526" s="77"/>
      <c r="BE526" s="77"/>
      <c r="BF526" s="77"/>
      <c r="BG526" s="77"/>
      <c r="BH526" s="77"/>
      <c r="BI526" s="77"/>
      <c r="BJ526" s="77"/>
      <c r="BK526" s="77"/>
      <c r="BL526" s="77"/>
      <c r="BM526" s="77"/>
      <c r="BN526" s="77"/>
      <c r="BO526" s="77"/>
      <c r="BP526" s="77"/>
      <c r="BQ526" s="77"/>
      <c r="BR526" s="77"/>
      <c r="BS526" s="77"/>
      <c r="BT526" s="77"/>
      <c r="BU526" s="77"/>
      <c r="BV526" s="77"/>
      <c r="BW526" s="77"/>
      <c r="BX526" s="77"/>
      <c r="BY526" s="77"/>
      <c r="BZ526" s="77"/>
      <c r="CA526" s="77"/>
      <c r="CB526" s="77"/>
      <c r="CC526" s="77"/>
      <c r="CD526" s="77"/>
      <c r="CE526" s="77"/>
      <c r="CF526" s="77"/>
      <c r="CG526" s="77"/>
      <c r="CH526" s="77"/>
      <c r="CI526" s="77"/>
      <c r="CJ526" s="77"/>
      <c r="CK526" s="77"/>
      <c r="CL526" s="77"/>
      <c r="CM526" s="77"/>
      <c r="CN526" s="77"/>
      <c r="CO526" s="77"/>
      <c r="CP526" s="77"/>
      <c r="CQ526" s="77"/>
      <c r="CR526" s="77"/>
      <c r="CS526" s="77"/>
      <c r="CT526" s="77"/>
      <c r="CU526" s="77"/>
      <c r="CV526" s="77"/>
      <c r="CW526" s="77"/>
      <c r="CX526" s="77"/>
      <c r="CY526" s="77"/>
      <c r="CZ526" s="77"/>
      <c r="DA526" s="77"/>
      <c r="DB526" s="77"/>
      <c r="DC526" s="77"/>
      <c r="DD526" s="77"/>
      <c r="DE526" s="77"/>
      <c r="DF526" s="77"/>
      <c r="DG526" s="77"/>
      <c r="DH526" s="77"/>
      <c r="DI526" s="77"/>
      <c r="DJ526" s="77"/>
      <c r="DK526" s="77"/>
      <c r="DL526" s="77"/>
      <c r="DM526" s="77"/>
      <c r="DN526" s="77"/>
      <c r="DO526" s="77"/>
      <c r="DP526" s="77"/>
      <c r="DQ526" s="77"/>
      <c r="DR526" s="77"/>
      <c r="DS526" s="77"/>
      <c r="DT526" s="77"/>
      <c r="DU526" s="77"/>
      <c r="DV526" s="77"/>
      <c r="DW526" s="77"/>
      <c r="DX526" s="77"/>
      <c r="DY526" s="77"/>
      <c r="DZ526" s="77"/>
      <c r="EA526" s="77"/>
      <c r="EB526" s="77"/>
      <c r="EC526" s="77"/>
      <c r="ED526" s="77"/>
      <c r="EE526" s="77"/>
      <c r="EF526" s="77"/>
      <c r="EG526" s="77"/>
      <c r="EH526" s="77"/>
      <c r="EI526" s="77"/>
      <c r="EJ526" s="77"/>
      <c r="EK526" s="77"/>
      <c r="EL526" s="77"/>
      <c r="EM526" s="77"/>
      <c r="EN526" s="77"/>
      <c r="EO526" s="77"/>
      <c r="EP526" s="77"/>
      <c r="EQ526" s="77"/>
      <c r="ER526" s="77"/>
      <c r="ES526" s="77"/>
      <c r="ET526" s="77"/>
      <c r="EU526" s="77"/>
      <c r="EV526" s="77"/>
      <c r="EW526" s="77"/>
      <c r="EX526" s="77"/>
      <c r="EY526" s="77"/>
      <c r="EZ526" s="77"/>
      <c r="FA526" s="77"/>
      <c r="FB526" s="77"/>
      <c r="FC526" s="77"/>
      <c r="FD526" s="77"/>
      <c r="FE526" s="77"/>
      <c r="FF526" s="77"/>
      <c r="FG526" s="77"/>
      <c r="FH526" s="77"/>
      <c r="FI526" s="77"/>
      <c r="FJ526" s="77"/>
      <c r="FK526" s="77"/>
    </row>
    <row r="527" spans="1:167" s="78" customFormat="1" x14ac:dyDescent="0.2">
      <c r="A527" s="97" t="s">
        <v>2300</v>
      </c>
      <c r="B527" s="97" t="s">
        <v>205</v>
      </c>
      <c r="C527" s="98" t="s">
        <v>206</v>
      </c>
      <c r="D527" s="99" t="s">
        <v>5</v>
      </c>
      <c r="E527" s="99">
        <v>1</v>
      </c>
      <c r="F527" s="99"/>
      <c r="G527" s="105">
        <v>10</v>
      </c>
      <c r="H527" s="101">
        <f t="shared" si="27"/>
        <v>8.3333333333333332E-3</v>
      </c>
      <c r="I527" s="123">
        <v>1346.09</v>
      </c>
      <c r="J527" s="103"/>
      <c r="K527" s="101"/>
      <c r="L527" s="102">
        <f t="shared" si="28"/>
        <v>11.22</v>
      </c>
      <c r="M527" s="102">
        <f t="shared" si="29"/>
        <v>336.6</v>
      </c>
      <c r="N527" s="104"/>
      <c r="O527" s="103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  <c r="AG527" s="77"/>
      <c r="AH527" s="77"/>
      <c r="AI527" s="77"/>
      <c r="AJ527" s="77"/>
      <c r="AK527" s="77"/>
      <c r="AL527" s="77"/>
      <c r="AM527" s="77"/>
      <c r="AN527" s="77"/>
      <c r="AO527" s="77"/>
      <c r="AP527" s="77"/>
      <c r="AQ527" s="77"/>
      <c r="AR527" s="77"/>
      <c r="AS527" s="77"/>
      <c r="AT527" s="77"/>
      <c r="AU527" s="77"/>
      <c r="AV527" s="77"/>
      <c r="AW527" s="77"/>
      <c r="AX527" s="77"/>
      <c r="AY527" s="77"/>
      <c r="AZ527" s="77"/>
      <c r="BA527" s="77"/>
      <c r="BB527" s="77"/>
      <c r="BC527" s="77"/>
      <c r="BD527" s="77"/>
      <c r="BE527" s="77"/>
      <c r="BF527" s="77"/>
      <c r="BG527" s="77"/>
      <c r="BH527" s="77"/>
      <c r="BI527" s="77"/>
      <c r="BJ527" s="77"/>
      <c r="BK527" s="77"/>
      <c r="BL527" s="77"/>
      <c r="BM527" s="77"/>
      <c r="BN527" s="77"/>
      <c r="BO527" s="77"/>
      <c r="BP527" s="77"/>
      <c r="BQ527" s="77"/>
      <c r="BR527" s="77"/>
      <c r="BS527" s="77"/>
      <c r="BT527" s="77"/>
      <c r="BU527" s="77"/>
      <c r="BV527" s="77"/>
      <c r="BW527" s="77"/>
      <c r="BX527" s="77"/>
      <c r="BY527" s="77"/>
      <c r="BZ527" s="77"/>
      <c r="CA527" s="77"/>
      <c r="CB527" s="77"/>
      <c r="CC527" s="77"/>
      <c r="CD527" s="77"/>
      <c r="CE527" s="77"/>
      <c r="CF527" s="77"/>
      <c r="CG527" s="77"/>
      <c r="CH527" s="77"/>
      <c r="CI527" s="77"/>
      <c r="CJ527" s="77"/>
      <c r="CK527" s="77"/>
      <c r="CL527" s="77"/>
      <c r="CM527" s="77"/>
      <c r="CN527" s="77"/>
      <c r="CO527" s="77"/>
      <c r="CP527" s="77"/>
      <c r="CQ527" s="77"/>
      <c r="CR527" s="77"/>
      <c r="CS527" s="77"/>
      <c r="CT527" s="77"/>
      <c r="CU527" s="77"/>
      <c r="CV527" s="77"/>
      <c r="CW527" s="77"/>
      <c r="CX527" s="77"/>
      <c r="CY527" s="77"/>
      <c r="CZ527" s="77"/>
      <c r="DA527" s="77"/>
      <c r="DB527" s="77"/>
      <c r="DC527" s="77"/>
      <c r="DD527" s="77"/>
      <c r="DE527" s="77"/>
      <c r="DF527" s="77"/>
      <c r="DG527" s="77"/>
      <c r="DH527" s="77"/>
      <c r="DI527" s="77"/>
      <c r="DJ527" s="77"/>
      <c r="DK527" s="77"/>
      <c r="DL527" s="77"/>
      <c r="DM527" s="77"/>
      <c r="DN527" s="77"/>
      <c r="DO527" s="77"/>
      <c r="DP527" s="77"/>
      <c r="DQ527" s="77"/>
      <c r="DR527" s="77"/>
      <c r="DS527" s="77"/>
      <c r="DT527" s="77"/>
      <c r="DU527" s="77"/>
      <c r="DV527" s="77"/>
      <c r="DW527" s="77"/>
      <c r="DX527" s="77"/>
      <c r="DY527" s="77"/>
      <c r="DZ527" s="77"/>
      <c r="EA527" s="77"/>
      <c r="EB527" s="77"/>
      <c r="EC527" s="77"/>
      <c r="ED527" s="77"/>
      <c r="EE527" s="77"/>
      <c r="EF527" s="77"/>
      <c r="EG527" s="77"/>
      <c r="EH527" s="77"/>
      <c r="EI527" s="77"/>
      <c r="EJ527" s="77"/>
      <c r="EK527" s="77"/>
      <c r="EL527" s="77"/>
      <c r="EM527" s="77"/>
      <c r="EN527" s="77"/>
      <c r="EO527" s="77"/>
      <c r="EP527" s="77"/>
      <c r="EQ527" s="77"/>
      <c r="ER527" s="77"/>
      <c r="ES527" s="77"/>
      <c r="ET527" s="77"/>
      <c r="EU527" s="77"/>
      <c r="EV527" s="77"/>
      <c r="EW527" s="77"/>
      <c r="EX527" s="77"/>
      <c r="EY527" s="77"/>
      <c r="EZ527" s="77"/>
      <c r="FA527" s="77"/>
      <c r="FB527" s="77"/>
      <c r="FC527" s="77"/>
      <c r="FD527" s="77"/>
      <c r="FE527" s="77"/>
      <c r="FF527" s="77"/>
      <c r="FG527" s="77"/>
      <c r="FH527" s="77"/>
      <c r="FI527" s="77"/>
      <c r="FJ527" s="77"/>
      <c r="FK527" s="77"/>
    </row>
    <row r="528" spans="1:167" s="78" customFormat="1" x14ac:dyDescent="0.2">
      <c r="A528" s="97" t="s">
        <v>2301</v>
      </c>
      <c r="B528" s="97" t="s">
        <v>207</v>
      </c>
      <c r="C528" s="98" t="s">
        <v>1638</v>
      </c>
      <c r="D528" s="99" t="s">
        <v>5</v>
      </c>
      <c r="E528" s="99">
        <v>1</v>
      </c>
      <c r="F528" s="99"/>
      <c r="G528" s="105">
        <v>10</v>
      </c>
      <c r="H528" s="101">
        <f t="shared" si="27"/>
        <v>8.3333333333333332E-3</v>
      </c>
      <c r="I528" s="123">
        <v>2216.9499999999998</v>
      </c>
      <c r="J528" s="103"/>
      <c r="K528" s="101"/>
      <c r="L528" s="102">
        <f t="shared" si="28"/>
        <v>18.47</v>
      </c>
      <c r="M528" s="102">
        <f t="shared" si="29"/>
        <v>554.1</v>
      </c>
      <c r="N528" s="104"/>
      <c r="O528" s="103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  <c r="AG528" s="77"/>
      <c r="AH528" s="77"/>
      <c r="AI528" s="77"/>
      <c r="AJ528" s="77"/>
      <c r="AK528" s="77"/>
      <c r="AL528" s="77"/>
      <c r="AM528" s="77"/>
      <c r="AN528" s="77"/>
      <c r="AO528" s="77"/>
      <c r="AP528" s="77"/>
      <c r="AQ528" s="77"/>
      <c r="AR528" s="77"/>
      <c r="AS528" s="77"/>
      <c r="AT528" s="77"/>
      <c r="AU528" s="77"/>
      <c r="AV528" s="77"/>
      <c r="AW528" s="77"/>
      <c r="AX528" s="77"/>
      <c r="AY528" s="77"/>
      <c r="AZ528" s="77"/>
      <c r="BA528" s="77"/>
      <c r="BB528" s="77"/>
      <c r="BC528" s="77"/>
      <c r="BD528" s="77"/>
      <c r="BE528" s="77"/>
      <c r="BF528" s="77"/>
      <c r="BG528" s="77"/>
      <c r="BH528" s="77"/>
      <c r="BI528" s="77"/>
      <c r="BJ528" s="77"/>
      <c r="BK528" s="77"/>
      <c r="BL528" s="77"/>
      <c r="BM528" s="77"/>
      <c r="BN528" s="77"/>
      <c r="BO528" s="77"/>
      <c r="BP528" s="77"/>
      <c r="BQ528" s="77"/>
      <c r="BR528" s="77"/>
      <c r="BS528" s="77"/>
      <c r="BT528" s="77"/>
      <c r="BU528" s="77"/>
      <c r="BV528" s="77"/>
      <c r="BW528" s="77"/>
      <c r="BX528" s="77"/>
      <c r="BY528" s="77"/>
      <c r="BZ528" s="77"/>
      <c r="CA528" s="77"/>
      <c r="CB528" s="77"/>
      <c r="CC528" s="77"/>
      <c r="CD528" s="77"/>
      <c r="CE528" s="77"/>
      <c r="CF528" s="77"/>
      <c r="CG528" s="77"/>
      <c r="CH528" s="77"/>
      <c r="CI528" s="77"/>
      <c r="CJ528" s="77"/>
      <c r="CK528" s="77"/>
      <c r="CL528" s="77"/>
      <c r="CM528" s="77"/>
      <c r="CN528" s="77"/>
      <c r="CO528" s="77"/>
      <c r="CP528" s="77"/>
      <c r="CQ528" s="77"/>
      <c r="CR528" s="77"/>
      <c r="CS528" s="77"/>
      <c r="CT528" s="77"/>
      <c r="CU528" s="77"/>
      <c r="CV528" s="77"/>
      <c r="CW528" s="77"/>
      <c r="CX528" s="77"/>
      <c r="CY528" s="77"/>
      <c r="CZ528" s="77"/>
      <c r="DA528" s="77"/>
      <c r="DB528" s="77"/>
      <c r="DC528" s="77"/>
      <c r="DD528" s="77"/>
      <c r="DE528" s="77"/>
      <c r="DF528" s="77"/>
      <c r="DG528" s="77"/>
      <c r="DH528" s="77"/>
      <c r="DI528" s="77"/>
      <c r="DJ528" s="77"/>
      <c r="DK528" s="77"/>
      <c r="DL528" s="77"/>
      <c r="DM528" s="77"/>
      <c r="DN528" s="77"/>
      <c r="DO528" s="77"/>
      <c r="DP528" s="77"/>
      <c r="DQ528" s="77"/>
      <c r="DR528" s="77"/>
      <c r="DS528" s="77"/>
      <c r="DT528" s="77"/>
      <c r="DU528" s="77"/>
      <c r="DV528" s="77"/>
      <c r="DW528" s="77"/>
      <c r="DX528" s="77"/>
      <c r="DY528" s="77"/>
      <c r="DZ528" s="77"/>
      <c r="EA528" s="77"/>
      <c r="EB528" s="77"/>
      <c r="EC528" s="77"/>
      <c r="ED528" s="77"/>
      <c r="EE528" s="77"/>
      <c r="EF528" s="77"/>
      <c r="EG528" s="77"/>
      <c r="EH528" s="77"/>
      <c r="EI528" s="77"/>
      <c r="EJ528" s="77"/>
      <c r="EK528" s="77"/>
      <c r="EL528" s="77"/>
      <c r="EM528" s="77"/>
      <c r="EN528" s="77"/>
      <c r="EO528" s="77"/>
      <c r="EP528" s="77"/>
      <c r="EQ528" s="77"/>
      <c r="ER528" s="77"/>
      <c r="ES528" s="77"/>
      <c r="ET528" s="77"/>
      <c r="EU528" s="77"/>
      <c r="EV528" s="77"/>
      <c r="EW528" s="77"/>
      <c r="EX528" s="77"/>
      <c r="EY528" s="77"/>
      <c r="EZ528" s="77"/>
      <c r="FA528" s="77"/>
      <c r="FB528" s="77"/>
      <c r="FC528" s="77"/>
      <c r="FD528" s="77"/>
      <c r="FE528" s="77"/>
      <c r="FF528" s="77"/>
      <c r="FG528" s="77"/>
      <c r="FH528" s="77"/>
      <c r="FI528" s="77"/>
      <c r="FJ528" s="77"/>
      <c r="FK528" s="77"/>
    </row>
    <row r="529" spans="1:167" s="78" customFormat="1" x14ac:dyDescent="0.2">
      <c r="A529" s="97" t="s">
        <v>2302</v>
      </c>
      <c r="B529" s="97" t="s">
        <v>209</v>
      </c>
      <c r="C529" s="98" t="s">
        <v>1613</v>
      </c>
      <c r="D529" s="99" t="s">
        <v>5</v>
      </c>
      <c r="E529" s="99">
        <v>5</v>
      </c>
      <c r="F529" s="99"/>
      <c r="G529" s="105">
        <v>5</v>
      </c>
      <c r="H529" s="101">
        <f t="shared" si="27"/>
        <v>1.6666666666666666E-2</v>
      </c>
      <c r="I529" s="123">
        <v>771.02</v>
      </c>
      <c r="J529" s="103"/>
      <c r="K529" s="101"/>
      <c r="L529" s="102">
        <f t="shared" si="28"/>
        <v>64.25</v>
      </c>
      <c r="M529" s="102">
        <f t="shared" si="29"/>
        <v>1927.5</v>
      </c>
      <c r="N529" s="104"/>
      <c r="O529" s="103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  <c r="AK529" s="77"/>
      <c r="AL529" s="77"/>
      <c r="AM529" s="77"/>
      <c r="AN529" s="77"/>
      <c r="AO529" s="77"/>
      <c r="AP529" s="77"/>
      <c r="AQ529" s="77"/>
      <c r="AR529" s="77"/>
      <c r="AS529" s="77"/>
      <c r="AT529" s="77"/>
      <c r="AU529" s="77"/>
      <c r="AV529" s="77"/>
      <c r="AW529" s="77"/>
      <c r="AX529" s="77"/>
      <c r="AY529" s="77"/>
      <c r="AZ529" s="77"/>
      <c r="BA529" s="77"/>
      <c r="BB529" s="77"/>
      <c r="BC529" s="77"/>
      <c r="BD529" s="77"/>
      <c r="BE529" s="77"/>
      <c r="BF529" s="77"/>
      <c r="BG529" s="77"/>
      <c r="BH529" s="77"/>
      <c r="BI529" s="77"/>
      <c r="BJ529" s="77"/>
      <c r="BK529" s="77"/>
      <c r="BL529" s="77"/>
      <c r="BM529" s="77"/>
      <c r="BN529" s="77"/>
      <c r="BO529" s="77"/>
      <c r="BP529" s="77"/>
      <c r="BQ529" s="77"/>
      <c r="BR529" s="77"/>
      <c r="BS529" s="77"/>
      <c r="BT529" s="77"/>
      <c r="BU529" s="77"/>
      <c r="BV529" s="77"/>
      <c r="BW529" s="77"/>
      <c r="BX529" s="77"/>
      <c r="BY529" s="77"/>
      <c r="BZ529" s="77"/>
      <c r="CA529" s="77"/>
      <c r="CB529" s="77"/>
      <c r="CC529" s="77"/>
      <c r="CD529" s="77"/>
      <c r="CE529" s="77"/>
      <c r="CF529" s="77"/>
      <c r="CG529" s="77"/>
      <c r="CH529" s="77"/>
      <c r="CI529" s="77"/>
      <c r="CJ529" s="77"/>
      <c r="CK529" s="77"/>
      <c r="CL529" s="77"/>
      <c r="CM529" s="77"/>
      <c r="CN529" s="77"/>
      <c r="CO529" s="77"/>
      <c r="CP529" s="77"/>
      <c r="CQ529" s="77"/>
      <c r="CR529" s="77"/>
      <c r="CS529" s="77"/>
      <c r="CT529" s="77"/>
      <c r="CU529" s="77"/>
      <c r="CV529" s="77"/>
      <c r="CW529" s="77"/>
      <c r="CX529" s="77"/>
      <c r="CY529" s="77"/>
      <c r="CZ529" s="77"/>
      <c r="DA529" s="77"/>
      <c r="DB529" s="77"/>
      <c r="DC529" s="77"/>
      <c r="DD529" s="77"/>
      <c r="DE529" s="77"/>
      <c r="DF529" s="77"/>
      <c r="DG529" s="77"/>
      <c r="DH529" s="77"/>
      <c r="DI529" s="77"/>
      <c r="DJ529" s="77"/>
      <c r="DK529" s="77"/>
      <c r="DL529" s="77"/>
      <c r="DM529" s="77"/>
      <c r="DN529" s="77"/>
      <c r="DO529" s="77"/>
      <c r="DP529" s="77"/>
      <c r="DQ529" s="77"/>
      <c r="DR529" s="77"/>
      <c r="DS529" s="77"/>
      <c r="DT529" s="77"/>
      <c r="DU529" s="77"/>
      <c r="DV529" s="77"/>
      <c r="DW529" s="77"/>
      <c r="DX529" s="77"/>
      <c r="DY529" s="77"/>
      <c r="DZ529" s="77"/>
      <c r="EA529" s="77"/>
      <c r="EB529" s="77"/>
      <c r="EC529" s="77"/>
      <c r="ED529" s="77"/>
      <c r="EE529" s="77"/>
      <c r="EF529" s="77"/>
      <c r="EG529" s="77"/>
      <c r="EH529" s="77"/>
      <c r="EI529" s="77"/>
      <c r="EJ529" s="77"/>
      <c r="EK529" s="77"/>
      <c r="EL529" s="77"/>
      <c r="EM529" s="77"/>
      <c r="EN529" s="77"/>
      <c r="EO529" s="77"/>
      <c r="EP529" s="77"/>
      <c r="EQ529" s="77"/>
      <c r="ER529" s="77"/>
      <c r="ES529" s="77"/>
      <c r="ET529" s="77"/>
      <c r="EU529" s="77"/>
      <c r="EV529" s="77"/>
      <c r="EW529" s="77"/>
      <c r="EX529" s="77"/>
      <c r="EY529" s="77"/>
      <c r="EZ529" s="77"/>
      <c r="FA529" s="77"/>
      <c r="FB529" s="77"/>
      <c r="FC529" s="77"/>
      <c r="FD529" s="77"/>
      <c r="FE529" s="77"/>
      <c r="FF529" s="77"/>
      <c r="FG529" s="77"/>
      <c r="FH529" s="77"/>
      <c r="FI529" s="77"/>
      <c r="FJ529" s="77"/>
      <c r="FK529" s="77"/>
    </row>
    <row r="530" spans="1:167" s="78" customFormat="1" x14ac:dyDescent="0.2">
      <c r="A530" s="97" t="s">
        <v>2303</v>
      </c>
      <c r="B530" s="97" t="s">
        <v>210</v>
      </c>
      <c r="C530" s="98" t="s">
        <v>1614</v>
      </c>
      <c r="D530" s="99" t="s">
        <v>5</v>
      </c>
      <c r="E530" s="99">
        <v>10</v>
      </c>
      <c r="F530" s="99"/>
      <c r="G530" s="105">
        <v>5</v>
      </c>
      <c r="H530" s="101">
        <f t="shared" si="27"/>
        <v>1.6666666666666666E-2</v>
      </c>
      <c r="I530" s="123">
        <v>207.69</v>
      </c>
      <c r="J530" s="103"/>
      <c r="K530" s="101"/>
      <c r="L530" s="102">
        <f t="shared" si="28"/>
        <v>34.619999999999997</v>
      </c>
      <c r="M530" s="102">
        <f t="shared" si="29"/>
        <v>1038.5999999999999</v>
      </c>
      <c r="N530" s="104"/>
      <c r="O530" s="103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  <c r="AG530" s="77"/>
      <c r="AH530" s="77"/>
      <c r="AI530" s="77"/>
      <c r="AJ530" s="77"/>
      <c r="AK530" s="77"/>
      <c r="AL530" s="77"/>
      <c r="AM530" s="77"/>
      <c r="AN530" s="77"/>
      <c r="AO530" s="77"/>
      <c r="AP530" s="77"/>
      <c r="AQ530" s="77"/>
      <c r="AR530" s="77"/>
      <c r="AS530" s="77"/>
      <c r="AT530" s="77"/>
      <c r="AU530" s="77"/>
      <c r="AV530" s="77"/>
      <c r="AW530" s="77"/>
      <c r="AX530" s="77"/>
      <c r="AY530" s="77"/>
      <c r="AZ530" s="77"/>
      <c r="BA530" s="77"/>
      <c r="BB530" s="77"/>
      <c r="BC530" s="77"/>
      <c r="BD530" s="77"/>
      <c r="BE530" s="77"/>
      <c r="BF530" s="77"/>
      <c r="BG530" s="77"/>
      <c r="BH530" s="77"/>
      <c r="BI530" s="77"/>
      <c r="BJ530" s="77"/>
      <c r="BK530" s="77"/>
      <c r="BL530" s="77"/>
      <c r="BM530" s="77"/>
      <c r="BN530" s="77"/>
      <c r="BO530" s="77"/>
      <c r="BP530" s="77"/>
      <c r="BQ530" s="77"/>
      <c r="BR530" s="77"/>
      <c r="BS530" s="77"/>
      <c r="BT530" s="77"/>
      <c r="BU530" s="77"/>
      <c r="BV530" s="77"/>
      <c r="BW530" s="77"/>
      <c r="BX530" s="77"/>
      <c r="BY530" s="77"/>
      <c r="BZ530" s="77"/>
      <c r="CA530" s="77"/>
      <c r="CB530" s="77"/>
      <c r="CC530" s="77"/>
      <c r="CD530" s="77"/>
      <c r="CE530" s="77"/>
      <c r="CF530" s="77"/>
      <c r="CG530" s="77"/>
      <c r="CH530" s="77"/>
      <c r="CI530" s="77"/>
      <c r="CJ530" s="77"/>
      <c r="CK530" s="77"/>
      <c r="CL530" s="77"/>
      <c r="CM530" s="77"/>
      <c r="CN530" s="77"/>
      <c r="CO530" s="77"/>
      <c r="CP530" s="77"/>
      <c r="CQ530" s="77"/>
      <c r="CR530" s="77"/>
      <c r="CS530" s="77"/>
      <c r="CT530" s="77"/>
      <c r="CU530" s="77"/>
      <c r="CV530" s="77"/>
      <c r="CW530" s="77"/>
      <c r="CX530" s="77"/>
      <c r="CY530" s="77"/>
      <c r="CZ530" s="77"/>
      <c r="DA530" s="77"/>
      <c r="DB530" s="77"/>
      <c r="DC530" s="77"/>
      <c r="DD530" s="77"/>
      <c r="DE530" s="77"/>
      <c r="DF530" s="77"/>
      <c r="DG530" s="77"/>
      <c r="DH530" s="77"/>
      <c r="DI530" s="77"/>
      <c r="DJ530" s="77"/>
      <c r="DK530" s="77"/>
      <c r="DL530" s="77"/>
      <c r="DM530" s="77"/>
      <c r="DN530" s="77"/>
      <c r="DO530" s="77"/>
      <c r="DP530" s="77"/>
      <c r="DQ530" s="77"/>
      <c r="DR530" s="77"/>
      <c r="DS530" s="77"/>
      <c r="DT530" s="77"/>
      <c r="DU530" s="77"/>
      <c r="DV530" s="77"/>
      <c r="DW530" s="77"/>
      <c r="DX530" s="77"/>
      <c r="DY530" s="77"/>
      <c r="DZ530" s="77"/>
      <c r="EA530" s="77"/>
      <c r="EB530" s="77"/>
      <c r="EC530" s="77"/>
      <c r="ED530" s="77"/>
      <c r="EE530" s="77"/>
      <c r="EF530" s="77"/>
      <c r="EG530" s="77"/>
      <c r="EH530" s="77"/>
      <c r="EI530" s="77"/>
      <c r="EJ530" s="77"/>
      <c r="EK530" s="77"/>
      <c r="EL530" s="77"/>
      <c r="EM530" s="77"/>
      <c r="EN530" s="77"/>
      <c r="EO530" s="77"/>
      <c r="EP530" s="77"/>
      <c r="EQ530" s="77"/>
      <c r="ER530" s="77"/>
      <c r="ES530" s="77"/>
      <c r="ET530" s="77"/>
      <c r="EU530" s="77"/>
      <c r="EV530" s="77"/>
      <c r="EW530" s="77"/>
      <c r="EX530" s="77"/>
      <c r="EY530" s="77"/>
      <c r="EZ530" s="77"/>
      <c r="FA530" s="77"/>
      <c r="FB530" s="77"/>
      <c r="FC530" s="77"/>
      <c r="FD530" s="77"/>
      <c r="FE530" s="77"/>
      <c r="FF530" s="77"/>
      <c r="FG530" s="77"/>
      <c r="FH530" s="77"/>
      <c r="FI530" s="77"/>
      <c r="FJ530" s="77"/>
      <c r="FK530" s="77"/>
    </row>
    <row r="531" spans="1:167" s="78" customFormat="1" x14ac:dyDescent="0.2">
      <c r="A531" s="97" t="s">
        <v>2304</v>
      </c>
      <c r="B531" s="97" t="s">
        <v>211</v>
      </c>
      <c r="C531" s="98" t="s">
        <v>212</v>
      </c>
      <c r="D531" s="99" t="s">
        <v>5</v>
      </c>
      <c r="E531" s="99">
        <v>20</v>
      </c>
      <c r="F531" s="99"/>
      <c r="G531" s="105">
        <v>5</v>
      </c>
      <c r="H531" s="101">
        <f t="shared" si="27"/>
        <v>1.6666666666666666E-2</v>
      </c>
      <c r="I531" s="123">
        <v>196.94450000000001</v>
      </c>
      <c r="J531" s="103"/>
      <c r="K531" s="101"/>
      <c r="L531" s="102">
        <f t="shared" si="28"/>
        <v>65.650000000000006</v>
      </c>
      <c r="M531" s="102">
        <f t="shared" si="29"/>
        <v>1969.5</v>
      </c>
      <c r="N531" s="104"/>
      <c r="O531" s="103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  <c r="AG531" s="77"/>
      <c r="AH531" s="77"/>
      <c r="AI531" s="77"/>
      <c r="AJ531" s="77"/>
      <c r="AK531" s="77"/>
      <c r="AL531" s="77"/>
      <c r="AM531" s="77"/>
      <c r="AN531" s="77"/>
      <c r="AO531" s="77"/>
      <c r="AP531" s="77"/>
      <c r="AQ531" s="77"/>
      <c r="AR531" s="77"/>
      <c r="AS531" s="77"/>
      <c r="AT531" s="77"/>
      <c r="AU531" s="77"/>
      <c r="AV531" s="77"/>
      <c r="AW531" s="77"/>
      <c r="AX531" s="77"/>
      <c r="AY531" s="77"/>
      <c r="AZ531" s="77"/>
      <c r="BA531" s="77"/>
      <c r="BB531" s="77"/>
      <c r="BC531" s="77"/>
      <c r="BD531" s="77"/>
      <c r="BE531" s="77"/>
      <c r="BF531" s="77"/>
      <c r="BG531" s="77"/>
      <c r="BH531" s="77"/>
      <c r="BI531" s="77"/>
      <c r="BJ531" s="77"/>
      <c r="BK531" s="77"/>
      <c r="BL531" s="77"/>
      <c r="BM531" s="77"/>
      <c r="BN531" s="77"/>
      <c r="BO531" s="77"/>
      <c r="BP531" s="77"/>
      <c r="BQ531" s="77"/>
      <c r="BR531" s="77"/>
      <c r="BS531" s="77"/>
      <c r="BT531" s="77"/>
      <c r="BU531" s="77"/>
      <c r="BV531" s="77"/>
      <c r="BW531" s="77"/>
      <c r="BX531" s="77"/>
      <c r="BY531" s="77"/>
      <c r="BZ531" s="77"/>
      <c r="CA531" s="77"/>
      <c r="CB531" s="77"/>
      <c r="CC531" s="77"/>
      <c r="CD531" s="77"/>
      <c r="CE531" s="77"/>
      <c r="CF531" s="77"/>
      <c r="CG531" s="77"/>
      <c r="CH531" s="77"/>
      <c r="CI531" s="77"/>
      <c r="CJ531" s="77"/>
      <c r="CK531" s="77"/>
      <c r="CL531" s="77"/>
      <c r="CM531" s="77"/>
      <c r="CN531" s="77"/>
      <c r="CO531" s="77"/>
      <c r="CP531" s="77"/>
      <c r="CQ531" s="77"/>
      <c r="CR531" s="77"/>
      <c r="CS531" s="77"/>
      <c r="CT531" s="77"/>
      <c r="CU531" s="77"/>
      <c r="CV531" s="77"/>
      <c r="CW531" s="77"/>
      <c r="CX531" s="77"/>
      <c r="CY531" s="77"/>
      <c r="CZ531" s="77"/>
      <c r="DA531" s="77"/>
      <c r="DB531" s="77"/>
      <c r="DC531" s="77"/>
      <c r="DD531" s="77"/>
      <c r="DE531" s="77"/>
      <c r="DF531" s="77"/>
      <c r="DG531" s="77"/>
      <c r="DH531" s="77"/>
      <c r="DI531" s="77"/>
      <c r="DJ531" s="77"/>
      <c r="DK531" s="77"/>
      <c r="DL531" s="77"/>
      <c r="DM531" s="77"/>
      <c r="DN531" s="77"/>
      <c r="DO531" s="77"/>
      <c r="DP531" s="77"/>
      <c r="DQ531" s="77"/>
      <c r="DR531" s="77"/>
      <c r="DS531" s="77"/>
      <c r="DT531" s="77"/>
      <c r="DU531" s="77"/>
      <c r="DV531" s="77"/>
      <c r="DW531" s="77"/>
      <c r="DX531" s="77"/>
      <c r="DY531" s="77"/>
      <c r="DZ531" s="77"/>
      <c r="EA531" s="77"/>
      <c r="EB531" s="77"/>
      <c r="EC531" s="77"/>
      <c r="ED531" s="77"/>
      <c r="EE531" s="77"/>
      <c r="EF531" s="77"/>
      <c r="EG531" s="77"/>
      <c r="EH531" s="77"/>
      <c r="EI531" s="77"/>
      <c r="EJ531" s="77"/>
      <c r="EK531" s="77"/>
      <c r="EL531" s="77"/>
      <c r="EM531" s="77"/>
      <c r="EN531" s="77"/>
      <c r="EO531" s="77"/>
      <c r="EP531" s="77"/>
      <c r="EQ531" s="77"/>
      <c r="ER531" s="77"/>
      <c r="ES531" s="77"/>
      <c r="ET531" s="77"/>
      <c r="EU531" s="77"/>
      <c r="EV531" s="77"/>
      <c r="EW531" s="77"/>
      <c r="EX531" s="77"/>
      <c r="EY531" s="77"/>
      <c r="EZ531" s="77"/>
      <c r="FA531" s="77"/>
      <c r="FB531" s="77"/>
      <c r="FC531" s="77"/>
      <c r="FD531" s="77"/>
      <c r="FE531" s="77"/>
      <c r="FF531" s="77"/>
      <c r="FG531" s="77"/>
      <c r="FH531" s="77"/>
      <c r="FI531" s="77"/>
      <c r="FJ531" s="77"/>
      <c r="FK531" s="77"/>
    </row>
    <row r="532" spans="1:167" s="78" customFormat="1" x14ac:dyDescent="0.2">
      <c r="A532" s="97" t="s">
        <v>2305</v>
      </c>
      <c r="B532" s="97" t="s">
        <v>213</v>
      </c>
      <c r="C532" s="98" t="s">
        <v>1615</v>
      </c>
      <c r="D532" s="99" t="s">
        <v>5</v>
      </c>
      <c r="E532" s="99">
        <v>5</v>
      </c>
      <c r="F532" s="99"/>
      <c r="G532" s="105">
        <v>5</v>
      </c>
      <c r="H532" s="101">
        <f t="shared" si="27"/>
        <v>1.6666666666666666E-2</v>
      </c>
      <c r="I532" s="123">
        <v>173.01400000000001</v>
      </c>
      <c r="J532" s="103"/>
      <c r="K532" s="101"/>
      <c r="L532" s="102">
        <f t="shared" si="28"/>
        <v>14.42</v>
      </c>
      <c r="M532" s="102">
        <f t="shared" si="29"/>
        <v>432.6</v>
      </c>
      <c r="N532" s="104"/>
      <c r="O532" s="103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  <c r="AG532" s="77"/>
      <c r="AH532" s="77"/>
      <c r="AI532" s="77"/>
      <c r="AJ532" s="77"/>
      <c r="AK532" s="77"/>
      <c r="AL532" s="77"/>
      <c r="AM532" s="77"/>
      <c r="AN532" s="77"/>
      <c r="AO532" s="77"/>
      <c r="AP532" s="77"/>
      <c r="AQ532" s="77"/>
      <c r="AR532" s="77"/>
      <c r="AS532" s="77"/>
      <c r="AT532" s="77"/>
      <c r="AU532" s="77"/>
      <c r="AV532" s="77"/>
      <c r="AW532" s="77"/>
      <c r="AX532" s="77"/>
      <c r="AY532" s="77"/>
      <c r="AZ532" s="77"/>
      <c r="BA532" s="77"/>
      <c r="BB532" s="77"/>
      <c r="BC532" s="77"/>
      <c r="BD532" s="77"/>
      <c r="BE532" s="77"/>
      <c r="BF532" s="77"/>
      <c r="BG532" s="77"/>
      <c r="BH532" s="77"/>
      <c r="BI532" s="77"/>
      <c r="BJ532" s="77"/>
      <c r="BK532" s="77"/>
      <c r="BL532" s="77"/>
      <c r="BM532" s="77"/>
      <c r="BN532" s="77"/>
      <c r="BO532" s="77"/>
      <c r="BP532" s="77"/>
      <c r="BQ532" s="77"/>
      <c r="BR532" s="77"/>
      <c r="BS532" s="77"/>
      <c r="BT532" s="77"/>
      <c r="BU532" s="77"/>
      <c r="BV532" s="77"/>
      <c r="BW532" s="77"/>
      <c r="BX532" s="77"/>
      <c r="BY532" s="77"/>
      <c r="BZ532" s="77"/>
      <c r="CA532" s="77"/>
      <c r="CB532" s="77"/>
      <c r="CC532" s="77"/>
      <c r="CD532" s="77"/>
      <c r="CE532" s="77"/>
      <c r="CF532" s="77"/>
      <c r="CG532" s="77"/>
      <c r="CH532" s="77"/>
      <c r="CI532" s="77"/>
      <c r="CJ532" s="77"/>
      <c r="CK532" s="77"/>
      <c r="CL532" s="77"/>
      <c r="CM532" s="77"/>
      <c r="CN532" s="77"/>
      <c r="CO532" s="77"/>
      <c r="CP532" s="77"/>
      <c r="CQ532" s="77"/>
      <c r="CR532" s="77"/>
      <c r="CS532" s="77"/>
      <c r="CT532" s="77"/>
      <c r="CU532" s="77"/>
      <c r="CV532" s="77"/>
      <c r="CW532" s="77"/>
      <c r="CX532" s="77"/>
      <c r="CY532" s="77"/>
      <c r="CZ532" s="77"/>
      <c r="DA532" s="77"/>
      <c r="DB532" s="77"/>
      <c r="DC532" s="77"/>
      <c r="DD532" s="77"/>
      <c r="DE532" s="77"/>
      <c r="DF532" s="77"/>
      <c r="DG532" s="77"/>
      <c r="DH532" s="77"/>
      <c r="DI532" s="77"/>
      <c r="DJ532" s="77"/>
      <c r="DK532" s="77"/>
      <c r="DL532" s="77"/>
      <c r="DM532" s="77"/>
      <c r="DN532" s="77"/>
      <c r="DO532" s="77"/>
      <c r="DP532" s="77"/>
      <c r="DQ532" s="77"/>
      <c r="DR532" s="77"/>
      <c r="DS532" s="77"/>
      <c r="DT532" s="77"/>
      <c r="DU532" s="77"/>
      <c r="DV532" s="77"/>
      <c r="DW532" s="77"/>
      <c r="DX532" s="77"/>
      <c r="DY532" s="77"/>
      <c r="DZ532" s="77"/>
      <c r="EA532" s="77"/>
      <c r="EB532" s="77"/>
      <c r="EC532" s="77"/>
      <c r="ED532" s="77"/>
      <c r="EE532" s="77"/>
      <c r="EF532" s="77"/>
      <c r="EG532" s="77"/>
      <c r="EH532" s="77"/>
      <c r="EI532" s="77"/>
      <c r="EJ532" s="77"/>
      <c r="EK532" s="77"/>
      <c r="EL532" s="77"/>
      <c r="EM532" s="77"/>
      <c r="EN532" s="77"/>
      <c r="EO532" s="77"/>
      <c r="EP532" s="77"/>
      <c r="EQ532" s="77"/>
      <c r="ER532" s="77"/>
      <c r="ES532" s="77"/>
      <c r="ET532" s="77"/>
      <c r="EU532" s="77"/>
      <c r="EV532" s="77"/>
      <c r="EW532" s="77"/>
      <c r="EX532" s="77"/>
      <c r="EY532" s="77"/>
      <c r="EZ532" s="77"/>
      <c r="FA532" s="77"/>
      <c r="FB532" s="77"/>
      <c r="FC532" s="77"/>
      <c r="FD532" s="77"/>
      <c r="FE532" s="77"/>
      <c r="FF532" s="77"/>
      <c r="FG532" s="77"/>
      <c r="FH532" s="77"/>
      <c r="FI532" s="77"/>
      <c r="FJ532" s="77"/>
      <c r="FK532" s="77"/>
    </row>
    <row r="533" spans="1:167" s="78" customFormat="1" x14ac:dyDescent="0.2">
      <c r="A533" s="97" t="s">
        <v>2306</v>
      </c>
      <c r="B533" s="97" t="s">
        <v>215</v>
      </c>
      <c r="C533" s="98" t="s">
        <v>360</v>
      </c>
      <c r="D533" s="99" t="s">
        <v>5</v>
      </c>
      <c r="E533" s="99">
        <v>42</v>
      </c>
      <c r="F533" s="99"/>
      <c r="G533" s="105">
        <v>5</v>
      </c>
      <c r="H533" s="101">
        <f t="shared" si="27"/>
        <v>1.6666666666666666E-2</v>
      </c>
      <c r="I533" s="123">
        <v>58.28</v>
      </c>
      <c r="J533" s="103"/>
      <c r="K533" s="101"/>
      <c r="L533" s="102">
        <f t="shared" si="28"/>
        <v>40.799999999999997</v>
      </c>
      <c r="M533" s="102">
        <f t="shared" si="29"/>
        <v>1224</v>
      </c>
      <c r="N533" s="104"/>
      <c r="O533" s="103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  <c r="AG533" s="77"/>
      <c r="AH533" s="77"/>
      <c r="AI533" s="77"/>
      <c r="AJ533" s="77"/>
      <c r="AK533" s="77"/>
      <c r="AL533" s="77"/>
      <c r="AM533" s="77"/>
      <c r="AN533" s="77"/>
      <c r="AO533" s="77"/>
      <c r="AP533" s="77"/>
      <c r="AQ533" s="77"/>
      <c r="AR533" s="77"/>
      <c r="AS533" s="77"/>
      <c r="AT533" s="77"/>
      <c r="AU533" s="77"/>
      <c r="AV533" s="77"/>
      <c r="AW533" s="77"/>
      <c r="AX533" s="77"/>
      <c r="AY533" s="77"/>
      <c r="AZ533" s="77"/>
      <c r="BA533" s="77"/>
      <c r="BB533" s="77"/>
      <c r="BC533" s="77"/>
      <c r="BD533" s="77"/>
      <c r="BE533" s="77"/>
      <c r="BF533" s="77"/>
      <c r="BG533" s="77"/>
      <c r="BH533" s="77"/>
      <c r="BI533" s="77"/>
      <c r="BJ533" s="77"/>
      <c r="BK533" s="77"/>
      <c r="BL533" s="77"/>
      <c r="BM533" s="77"/>
      <c r="BN533" s="77"/>
      <c r="BO533" s="77"/>
      <c r="BP533" s="77"/>
      <c r="BQ533" s="77"/>
      <c r="BR533" s="77"/>
      <c r="BS533" s="77"/>
      <c r="BT533" s="77"/>
      <c r="BU533" s="77"/>
      <c r="BV533" s="77"/>
      <c r="BW533" s="77"/>
      <c r="BX533" s="77"/>
      <c r="BY533" s="77"/>
      <c r="BZ533" s="77"/>
      <c r="CA533" s="77"/>
      <c r="CB533" s="77"/>
      <c r="CC533" s="77"/>
      <c r="CD533" s="77"/>
      <c r="CE533" s="77"/>
      <c r="CF533" s="77"/>
      <c r="CG533" s="77"/>
      <c r="CH533" s="77"/>
      <c r="CI533" s="77"/>
      <c r="CJ533" s="77"/>
      <c r="CK533" s="77"/>
      <c r="CL533" s="77"/>
      <c r="CM533" s="77"/>
      <c r="CN533" s="77"/>
      <c r="CO533" s="77"/>
      <c r="CP533" s="77"/>
      <c r="CQ533" s="77"/>
      <c r="CR533" s="77"/>
      <c r="CS533" s="77"/>
      <c r="CT533" s="77"/>
      <c r="CU533" s="77"/>
      <c r="CV533" s="77"/>
      <c r="CW533" s="77"/>
      <c r="CX533" s="77"/>
      <c r="CY533" s="77"/>
      <c r="CZ533" s="77"/>
      <c r="DA533" s="77"/>
      <c r="DB533" s="77"/>
      <c r="DC533" s="77"/>
      <c r="DD533" s="77"/>
      <c r="DE533" s="77"/>
      <c r="DF533" s="77"/>
      <c r="DG533" s="77"/>
      <c r="DH533" s="77"/>
      <c r="DI533" s="77"/>
      <c r="DJ533" s="77"/>
      <c r="DK533" s="77"/>
      <c r="DL533" s="77"/>
      <c r="DM533" s="77"/>
      <c r="DN533" s="77"/>
      <c r="DO533" s="77"/>
      <c r="DP533" s="77"/>
      <c r="DQ533" s="77"/>
      <c r="DR533" s="77"/>
      <c r="DS533" s="77"/>
      <c r="DT533" s="77"/>
      <c r="DU533" s="77"/>
      <c r="DV533" s="77"/>
      <c r="DW533" s="77"/>
      <c r="DX533" s="77"/>
      <c r="DY533" s="77"/>
      <c r="DZ533" s="77"/>
      <c r="EA533" s="77"/>
      <c r="EB533" s="77"/>
      <c r="EC533" s="77"/>
      <c r="ED533" s="77"/>
      <c r="EE533" s="77"/>
      <c r="EF533" s="77"/>
      <c r="EG533" s="77"/>
      <c r="EH533" s="77"/>
      <c r="EI533" s="77"/>
      <c r="EJ533" s="77"/>
      <c r="EK533" s="77"/>
      <c r="EL533" s="77"/>
      <c r="EM533" s="77"/>
      <c r="EN533" s="77"/>
      <c r="EO533" s="77"/>
      <c r="EP533" s="77"/>
      <c r="EQ533" s="77"/>
      <c r="ER533" s="77"/>
      <c r="ES533" s="77"/>
      <c r="ET533" s="77"/>
      <c r="EU533" s="77"/>
      <c r="EV533" s="77"/>
      <c r="EW533" s="77"/>
      <c r="EX533" s="77"/>
      <c r="EY533" s="77"/>
      <c r="EZ533" s="77"/>
      <c r="FA533" s="77"/>
      <c r="FB533" s="77"/>
      <c r="FC533" s="77"/>
      <c r="FD533" s="77"/>
      <c r="FE533" s="77"/>
      <c r="FF533" s="77"/>
      <c r="FG533" s="77"/>
      <c r="FH533" s="77"/>
      <c r="FI533" s="77"/>
      <c r="FJ533" s="77"/>
      <c r="FK533" s="77"/>
    </row>
    <row r="534" spans="1:167" s="78" customFormat="1" x14ac:dyDescent="0.2">
      <c r="A534" s="97" t="s">
        <v>2307</v>
      </c>
      <c r="B534" s="97" t="s">
        <v>216</v>
      </c>
      <c r="C534" s="98" t="s">
        <v>361</v>
      </c>
      <c r="D534" s="99" t="s">
        <v>5</v>
      </c>
      <c r="E534" s="99">
        <v>1</v>
      </c>
      <c r="F534" s="99"/>
      <c r="G534" s="105">
        <v>10</v>
      </c>
      <c r="H534" s="101">
        <f t="shared" si="27"/>
        <v>8.3333333333333332E-3</v>
      </c>
      <c r="I534" s="123">
        <v>3669.87</v>
      </c>
      <c r="J534" s="103"/>
      <c r="K534" s="101"/>
      <c r="L534" s="102">
        <f t="shared" si="28"/>
        <v>30.58</v>
      </c>
      <c r="M534" s="102">
        <f t="shared" si="29"/>
        <v>917.4</v>
      </c>
      <c r="N534" s="104"/>
      <c r="O534" s="103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  <c r="AG534" s="77"/>
      <c r="AH534" s="77"/>
      <c r="AI534" s="77"/>
      <c r="AJ534" s="77"/>
      <c r="AK534" s="77"/>
      <c r="AL534" s="77"/>
      <c r="AM534" s="77"/>
      <c r="AN534" s="77"/>
      <c r="AO534" s="77"/>
      <c r="AP534" s="77"/>
      <c r="AQ534" s="77"/>
      <c r="AR534" s="77"/>
      <c r="AS534" s="77"/>
      <c r="AT534" s="77"/>
      <c r="AU534" s="77"/>
      <c r="AV534" s="77"/>
      <c r="AW534" s="77"/>
      <c r="AX534" s="77"/>
      <c r="AY534" s="77"/>
      <c r="AZ534" s="77"/>
      <c r="BA534" s="77"/>
      <c r="BB534" s="77"/>
      <c r="BC534" s="77"/>
      <c r="BD534" s="77"/>
      <c r="BE534" s="77"/>
      <c r="BF534" s="77"/>
      <c r="BG534" s="77"/>
      <c r="BH534" s="77"/>
      <c r="BI534" s="77"/>
      <c r="BJ534" s="77"/>
      <c r="BK534" s="77"/>
      <c r="BL534" s="77"/>
      <c r="BM534" s="77"/>
      <c r="BN534" s="77"/>
      <c r="BO534" s="77"/>
      <c r="BP534" s="77"/>
      <c r="BQ534" s="77"/>
      <c r="BR534" s="77"/>
      <c r="BS534" s="77"/>
      <c r="BT534" s="77"/>
      <c r="BU534" s="77"/>
      <c r="BV534" s="77"/>
      <c r="BW534" s="77"/>
      <c r="BX534" s="77"/>
      <c r="BY534" s="77"/>
      <c r="BZ534" s="77"/>
      <c r="CA534" s="77"/>
      <c r="CB534" s="77"/>
      <c r="CC534" s="77"/>
      <c r="CD534" s="77"/>
      <c r="CE534" s="77"/>
      <c r="CF534" s="77"/>
      <c r="CG534" s="77"/>
      <c r="CH534" s="77"/>
      <c r="CI534" s="77"/>
      <c r="CJ534" s="77"/>
      <c r="CK534" s="77"/>
      <c r="CL534" s="77"/>
      <c r="CM534" s="77"/>
      <c r="CN534" s="77"/>
      <c r="CO534" s="77"/>
      <c r="CP534" s="77"/>
      <c r="CQ534" s="77"/>
      <c r="CR534" s="77"/>
      <c r="CS534" s="77"/>
      <c r="CT534" s="77"/>
      <c r="CU534" s="77"/>
      <c r="CV534" s="77"/>
      <c r="CW534" s="77"/>
      <c r="CX534" s="77"/>
      <c r="CY534" s="77"/>
      <c r="CZ534" s="77"/>
      <c r="DA534" s="77"/>
      <c r="DB534" s="77"/>
      <c r="DC534" s="77"/>
      <c r="DD534" s="77"/>
      <c r="DE534" s="77"/>
      <c r="DF534" s="77"/>
      <c r="DG534" s="77"/>
      <c r="DH534" s="77"/>
      <c r="DI534" s="77"/>
      <c r="DJ534" s="77"/>
      <c r="DK534" s="77"/>
      <c r="DL534" s="77"/>
      <c r="DM534" s="77"/>
      <c r="DN534" s="77"/>
      <c r="DO534" s="77"/>
      <c r="DP534" s="77"/>
      <c r="DQ534" s="77"/>
      <c r="DR534" s="77"/>
      <c r="DS534" s="77"/>
      <c r="DT534" s="77"/>
      <c r="DU534" s="77"/>
      <c r="DV534" s="77"/>
      <c r="DW534" s="77"/>
      <c r="DX534" s="77"/>
      <c r="DY534" s="77"/>
      <c r="DZ534" s="77"/>
      <c r="EA534" s="77"/>
      <c r="EB534" s="77"/>
      <c r="EC534" s="77"/>
      <c r="ED534" s="77"/>
      <c r="EE534" s="77"/>
      <c r="EF534" s="77"/>
      <c r="EG534" s="77"/>
      <c r="EH534" s="77"/>
      <c r="EI534" s="77"/>
      <c r="EJ534" s="77"/>
      <c r="EK534" s="77"/>
      <c r="EL534" s="77"/>
      <c r="EM534" s="77"/>
      <c r="EN534" s="77"/>
      <c r="EO534" s="77"/>
      <c r="EP534" s="77"/>
      <c r="EQ534" s="77"/>
      <c r="ER534" s="77"/>
      <c r="ES534" s="77"/>
      <c r="ET534" s="77"/>
      <c r="EU534" s="77"/>
      <c r="EV534" s="77"/>
      <c r="EW534" s="77"/>
      <c r="EX534" s="77"/>
      <c r="EY534" s="77"/>
      <c r="EZ534" s="77"/>
      <c r="FA534" s="77"/>
      <c r="FB534" s="77"/>
      <c r="FC534" s="77"/>
      <c r="FD534" s="77"/>
      <c r="FE534" s="77"/>
      <c r="FF534" s="77"/>
      <c r="FG534" s="77"/>
      <c r="FH534" s="77"/>
      <c r="FI534" s="77"/>
      <c r="FJ534" s="77"/>
      <c r="FK534" s="77"/>
    </row>
    <row r="535" spans="1:167" s="78" customFormat="1" x14ac:dyDescent="0.2">
      <c r="A535" s="97" t="s">
        <v>2308</v>
      </c>
      <c r="B535" s="97" t="s">
        <v>217</v>
      </c>
      <c r="C535" s="98" t="s">
        <v>1616</v>
      </c>
      <c r="D535" s="99" t="s">
        <v>5</v>
      </c>
      <c r="E535" s="99">
        <v>4</v>
      </c>
      <c r="F535" s="99"/>
      <c r="G535" s="105">
        <v>10</v>
      </c>
      <c r="H535" s="101">
        <f t="shared" si="27"/>
        <v>8.3333333333333332E-3</v>
      </c>
      <c r="I535" s="123">
        <v>1066.9000000000001</v>
      </c>
      <c r="J535" s="103"/>
      <c r="K535" s="101"/>
      <c r="L535" s="102">
        <f t="shared" si="28"/>
        <v>35.56</v>
      </c>
      <c r="M535" s="102">
        <f t="shared" si="29"/>
        <v>1066.8</v>
      </c>
      <c r="N535" s="104"/>
      <c r="O535" s="103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  <c r="AG535" s="77"/>
      <c r="AH535" s="77"/>
      <c r="AI535" s="77"/>
      <c r="AJ535" s="77"/>
      <c r="AK535" s="77"/>
      <c r="AL535" s="77"/>
      <c r="AM535" s="77"/>
      <c r="AN535" s="77"/>
      <c r="AO535" s="77"/>
      <c r="AP535" s="77"/>
      <c r="AQ535" s="77"/>
      <c r="AR535" s="77"/>
      <c r="AS535" s="77"/>
      <c r="AT535" s="77"/>
      <c r="AU535" s="77"/>
      <c r="AV535" s="77"/>
      <c r="AW535" s="77"/>
      <c r="AX535" s="77"/>
      <c r="AY535" s="77"/>
      <c r="AZ535" s="77"/>
      <c r="BA535" s="77"/>
      <c r="BB535" s="77"/>
      <c r="BC535" s="77"/>
      <c r="BD535" s="77"/>
      <c r="BE535" s="77"/>
      <c r="BF535" s="77"/>
      <c r="BG535" s="77"/>
      <c r="BH535" s="77"/>
      <c r="BI535" s="77"/>
      <c r="BJ535" s="77"/>
      <c r="BK535" s="77"/>
      <c r="BL535" s="77"/>
      <c r="BM535" s="77"/>
      <c r="BN535" s="77"/>
      <c r="BO535" s="77"/>
      <c r="BP535" s="77"/>
      <c r="BQ535" s="77"/>
      <c r="BR535" s="77"/>
      <c r="BS535" s="77"/>
      <c r="BT535" s="77"/>
      <c r="BU535" s="77"/>
      <c r="BV535" s="77"/>
      <c r="BW535" s="77"/>
      <c r="BX535" s="77"/>
      <c r="BY535" s="77"/>
      <c r="BZ535" s="77"/>
      <c r="CA535" s="77"/>
      <c r="CB535" s="77"/>
      <c r="CC535" s="77"/>
      <c r="CD535" s="77"/>
      <c r="CE535" s="77"/>
      <c r="CF535" s="77"/>
      <c r="CG535" s="77"/>
      <c r="CH535" s="77"/>
      <c r="CI535" s="77"/>
      <c r="CJ535" s="77"/>
      <c r="CK535" s="77"/>
      <c r="CL535" s="77"/>
      <c r="CM535" s="77"/>
      <c r="CN535" s="77"/>
      <c r="CO535" s="77"/>
      <c r="CP535" s="77"/>
      <c r="CQ535" s="77"/>
      <c r="CR535" s="77"/>
      <c r="CS535" s="77"/>
      <c r="CT535" s="77"/>
      <c r="CU535" s="77"/>
      <c r="CV535" s="77"/>
      <c r="CW535" s="77"/>
      <c r="CX535" s="77"/>
      <c r="CY535" s="77"/>
      <c r="CZ535" s="77"/>
      <c r="DA535" s="77"/>
      <c r="DB535" s="77"/>
      <c r="DC535" s="77"/>
      <c r="DD535" s="77"/>
      <c r="DE535" s="77"/>
      <c r="DF535" s="77"/>
      <c r="DG535" s="77"/>
      <c r="DH535" s="77"/>
      <c r="DI535" s="77"/>
      <c r="DJ535" s="77"/>
      <c r="DK535" s="77"/>
      <c r="DL535" s="77"/>
      <c r="DM535" s="77"/>
      <c r="DN535" s="77"/>
      <c r="DO535" s="77"/>
      <c r="DP535" s="77"/>
      <c r="DQ535" s="77"/>
      <c r="DR535" s="77"/>
      <c r="DS535" s="77"/>
      <c r="DT535" s="77"/>
      <c r="DU535" s="77"/>
      <c r="DV535" s="77"/>
      <c r="DW535" s="77"/>
      <c r="DX535" s="77"/>
      <c r="DY535" s="77"/>
      <c r="DZ535" s="77"/>
      <c r="EA535" s="77"/>
      <c r="EB535" s="77"/>
      <c r="EC535" s="77"/>
      <c r="ED535" s="77"/>
      <c r="EE535" s="77"/>
      <c r="EF535" s="77"/>
      <c r="EG535" s="77"/>
      <c r="EH535" s="77"/>
      <c r="EI535" s="77"/>
      <c r="EJ535" s="77"/>
      <c r="EK535" s="77"/>
      <c r="EL535" s="77"/>
      <c r="EM535" s="77"/>
      <c r="EN535" s="77"/>
      <c r="EO535" s="77"/>
      <c r="EP535" s="77"/>
      <c r="EQ535" s="77"/>
      <c r="ER535" s="77"/>
      <c r="ES535" s="77"/>
      <c r="ET535" s="77"/>
      <c r="EU535" s="77"/>
      <c r="EV535" s="77"/>
      <c r="EW535" s="77"/>
      <c r="EX535" s="77"/>
      <c r="EY535" s="77"/>
      <c r="EZ535" s="77"/>
      <c r="FA535" s="77"/>
      <c r="FB535" s="77"/>
      <c r="FC535" s="77"/>
      <c r="FD535" s="77"/>
      <c r="FE535" s="77"/>
      <c r="FF535" s="77"/>
      <c r="FG535" s="77"/>
      <c r="FH535" s="77"/>
      <c r="FI535" s="77"/>
      <c r="FJ535" s="77"/>
      <c r="FK535" s="77"/>
    </row>
    <row r="536" spans="1:167" s="78" customFormat="1" x14ac:dyDescent="0.2">
      <c r="A536" s="97" t="s">
        <v>2309</v>
      </c>
      <c r="B536" s="97" t="s">
        <v>218</v>
      </c>
      <c r="C536" s="98" t="s">
        <v>219</v>
      </c>
      <c r="D536" s="99" t="s">
        <v>5</v>
      </c>
      <c r="E536" s="99">
        <v>4</v>
      </c>
      <c r="F536" s="99"/>
      <c r="G536" s="105">
        <v>5</v>
      </c>
      <c r="H536" s="101">
        <f t="shared" si="27"/>
        <v>1.6666666666666666E-2</v>
      </c>
      <c r="I536" s="123">
        <v>49.28</v>
      </c>
      <c r="J536" s="103"/>
      <c r="K536" s="101"/>
      <c r="L536" s="102">
        <f t="shared" si="28"/>
        <v>3.29</v>
      </c>
      <c r="M536" s="102">
        <f t="shared" si="29"/>
        <v>98.7</v>
      </c>
      <c r="N536" s="104"/>
      <c r="O536" s="103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  <c r="AK536" s="77"/>
      <c r="AL536" s="77"/>
      <c r="AM536" s="77"/>
      <c r="AN536" s="77"/>
      <c r="AO536" s="77"/>
      <c r="AP536" s="77"/>
      <c r="AQ536" s="77"/>
      <c r="AR536" s="77"/>
      <c r="AS536" s="77"/>
      <c r="AT536" s="77"/>
      <c r="AU536" s="77"/>
      <c r="AV536" s="77"/>
      <c r="AW536" s="77"/>
      <c r="AX536" s="77"/>
      <c r="AY536" s="77"/>
      <c r="AZ536" s="77"/>
      <c r="BA536" s="77"/>
      <c r="BB536" s="77"/>
      <c r="BC536" s="77"/>
      <c r="BD536" s="77"/>
      <c r="BE536" s="77"/>
      <c r="BF536" s="77"/>
      <c r="BG536" s="77"/>
      <c r="BH536" s="77"/>
      <c r="BI536" s="77"/>
      <c r="BJ536" s="77"/>
      <c r="BK536" s="77"/>
      <c r="BL536" s="77"/>
      <c r="BM536" s="77"/>
      <c r="BN536" s="77"/>
      <c r="BO536" s="77"/>
      <c r="BP536" s="77"/>
      <c r="BQ536" s="77"/>
      <c r="BR536" s="77"/>
      <c r="BS536" s="77"/>
      <c r="BT536" s="77"/>
      <c r="BU536" s="77"/>
      <c r="BV536" s="77"/>
      <c r="BW536" s="77"/>
      <c r="BX536" s="77"/>
      <c r="BY536" s="77"/>
      <c r="BZ536" s="77"/>
      <c r="CA536" s="77"/>
      <c r="CB536" s="77"/>
      <c r="CC536" s="77"/>
      <c r="CD536" s="77"/>
      <c r="CE536" s="77"/>
      <c r="CF536" s="77"/>
      <c r="CG536" s="77"/>
      <c r="CH536" s="77"/>
      <c r="CI536" s="77"/>
      <c r="CJ536" s="77"/>
      <c r="CK536" s="77"/>
      <c r="CL536" s="77"/>
      <c r="CM536" s="77"/>
      <c r="CN536" s="77"/>
      <c r="CO536" s="77"/>
      <c r="CP536" s="77"/>
      <c r="CQ536" s="77"/>
      <c r="CR536" s="77"/>
      <c r="CS536" s="77"/>
      <c r="CT536" s="77"/>
      <c r="CU536" s="77"/>
      <c r="CV536" s="77"/>
      <c r="CW536" s="77"/>
      <c r="CX536" s="77"/>
      <c r="CY536" s="77"/>
      <c r="CZ536" s="77"/>
      <c r="DA536" s="77"/>
      <c r="DB536" s="77"/>
      <c r="DC536" s="77"/>
      <c r="DD536" s="77"/>
      <c r="DE536" s="77"/>
      <c r="DF536" s="77"/>
      <c r="DG536" s="77"/>
      <c r="DH536" s="77"/>
      <c r="DI536" s="77"/>
      <c r="DJ536" s="77"/>
      <c r="DK536" s="77"/>
      <c r="DL536" s="77"/>
      <c r="DM536" s="77"/>
      <c r="DN536" s="77"/>
      <c r="DO536" s="77"/>
      <c r="DP536" s="77"/>
      <c r="DQ536" s="77"/>
      <c r="DR536" s="77"/>
      <c r="DS536" s="77"/>
      <c r="DT536" s="77"/>
      <c r="DU536" s="77"/>
      <c r="DV536" s="77"/>
      <c r="DW536" s="77"/>
      <c r="DX536" s="77"/>
      <c r="DY536" s="77"/>
      <c r="DZ536" s="77"/>
      <c r="EA536" s="77"/>
      <c r="EB536" s="77"/>
      <c r="EC536" s="77"/>
      <c r="ED536" s="77"/>
      <c r="EE536" s="77"/>
      <c r="EF536" s="77"/>
      <c r="EG536" s="77"/>
      <c r="EH536" s="77"/>
      <c r="EI536" s="77"/>
      <c r="EJ536" s="77"/>
      <c r="EK536" s="77"/>
      <c r="EL536" s="77"/>
      <c r="EM536" s="77"/>
      <c r="EN536" s="77"/>
      <c r="EO536" s="77"/>
      <c r="EP536" s="77"/>
      <c r="EQ536" s="77"/>
      <c r="ER536" s="77"/>
      <c r="ES536" s="77"/>
      <c r="ET536" s="77"/>
      <c r="EU536" s="77"/>
      <c r="EV536" s="77"/>
      <c r="EW536" s="77"/>
      <c r="EX536" s="77"/>
      <c r="EY536" s="77"/>
      <c r="EZ536" s="77"/>
      <c r="FA536" s="77"/>
      <c r="FB536" s="77"/>
      <c r="FC536" s="77"/>
      <c r="FD536" s="77"/>
      <c r="FE536" s="77"/>
      <c r="FF536" s="77"/>
      <c r="FG536" s="77"/>
      <c r="FH536" s="77"/>
      <c r="FI536" s="77"/>
      <c r="FJ536" s="77"/>
      <c r="FK536" s="77"/>
    </row>
    <row r="537" spans="1:167" s="78" customFormat="1" x14ac:dyDescent="0.2">
      <c r="A537" s="97" t="s">
        <v>2310</v>
      </c>
      <c r="B537" s="97" t="s">
        <v>220</v>
      </c>
      <c r="C537" s="98" t="s">
        <v>221</v>
      </c>
      <c r="D537" s="99" t="s">
        <v>5</v>
      </c>
      <c r="E537" s="99">
        <v>1</v>
      </c>
      <c r="F537" s="99"/>
      <c r="G537" s="105">
        <v>10</v>
      </c>
      <c r="H537" s="101">
        <f t="shared" si="27"/>
        <v>8.3333333333333332E-3</v>
      </c>
      <c r="I537" s="123">
        <v>1013.0134999999999</v>
      </c>
      <c r="J537" s="103"/>
      <c r="K537" s="101"/>
      <c r="L537" s="102">
        <f t="shared" si="28"/>
        <v>8.44</v>
      </c>
      <c r="M537" s="102">
        <f t="shared" si="29"/>
        <v>253.2</v>
      </c>
      <c r="N537" s="104"/>
      <c r="O537" s="103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  <c r="AK537" s="77"/>
      <c r="AL537" s="77"/>
      <c r="AM537" s="77"/>
      <c r="AN537" s="77"/>
      <c r="AO537" s="77"/>
      <c r="AP537" s="77"/>
      <c r="AQ537" s="77"/>
      <c r="AR537" s="77"/>
      <c r="AS537" s="77"/>
      <c r="AT537" s="77"/>
      <c r="AU537" s="77"/>
      <c r="AV537" s="77"/>
      <c r="AW537" s="77"/>
      <c r="AX537" s="77"/>
      <c r="AY537" s="77"/>
      <c r="AZ537" s="77"/>
      <c r="BA537" s="77"/>
      <c r="BB537" s="77"/>
      <c r="BC537" s="77"/>
      <c r="BD537" s="77"/>
      <c r="BE537" s="77"/>
      <c r="BF537" s="77"/>
      <c r="BG537" s="77"/>
      <c r="BH537" s="77"/>
      <c r="BI537" s="77"/>
      <c r="BJ537" s="77"/>
      <c r="BK537" s="77"/>
      <c r="BL537" s="77"/>
      <c r="BM537" s="77"/>
      <c r="BN537" s="77"/>
      <c r="BO537" s="77"/>
      <c r="BP537" s="77"/>
      <c r="BQ537" s="77"/>
      <c r="BR537" s="77"/>
      <c r="BS537" s="77"/>
      <c r="BT537" s="77"/>
      <c r="BU537" s="77"/>
      <c r="BV537" s="77"/>
      <c r="BW537" s="77"/>
      <c r="BX537" s="77"/>
      <c r="BY537" s="77"/>
      <c r="BZ537" s="77"/>
      <c r="CA537" s="77"/>
      <c r="CB537" s="77"/>
      <c r="CC537" s="77"/>
      <c r="CD537" s="77"/>
      <c r="CE537" s="77"/>
      <c r="CF537" s="77"/>
      <c r="CG537" s="77"/>
      <c r="CH537" s="77"/>
      <c r="CI537" s="77"/>
      <c r="CJ537" s="77"/>
      <c r="CK537" s="77"/>
      <c r="CL537" s="77"/>
      <c r="CM537" s="77"/>
      <c r="CN537" s="77"/>
      <c r="CO537" s="77"/>
      <c r="CP537" s="77"/>
      <c r="CQ537" s="77"/>
      <c r="CR537" s="77"/>
      <c r="CS537" s="77"/>
      <c r="CT537" s="77"/>
      <c r="CU537" s="77"/>
      <c r="CV537" s="77"/>
      <c r="CW537" s="77"/>
      <c r="CX537" s="77"/>
      <c r="CY537" s="77"/>
      <c r="CZ537" s="77"/>
      <c r="DA537" s="77"/>
      <c r="DB537" s="77"/>
      <c r="DC537" s="77"/>
      <c r="DD537" s="77"/>
      <c r="DE537" s="77"/>
      <c r="DF537" s="77"/>
      <c r="DG537" s="77"/>
      <c r="DH537" s="77"/>
      <c r="DI537" s="77"/>
      <c r="DJ537" s="77"/>
      <c r="DK537" s="77"/>
      <c r="DL537" s="77"/>
      <c r="DM537" s="77"/>
      <c r="DN537" s="77"/>
      <c r="DO537" s="77"/>
      <c r="DP537" s="77"/>
      <c r="DQ537" s="77"/>
      <c r="DR537" s="77"/>
      <c r="DS537" s="77"/>
      <c r="DT537" s="77"/>
      <c r="DU537" s="77"/>
      <c r="DV537" s="77"/>
      <c r="DW537" s="77"/>
      <c r="DX537" s="77"/>
      <c r="DY537" s="77"/>
      <c r="DZ537" s="77"/>
      <c r="EA537" s="77"/>
      <c r="EB537" s="77"/>
      <c r="EC537" s="77"/>
      <c r="ED537" s="77"/>
      <c r="EE537" s="77"/>
      <c r="EF537" s="77"/>
      <c r="EG537" s="77"/>
      <c r="EH537" s="77"/>
      <c r="EI537" s="77"/>
      <c r="EJ537" s="77"/>
      <c r="EK537" s="77"/>
      <c r="EL537" s="77"/>
      <c r="EM537" s="77"/>
      <c r="EN537" s="77"/>
      <c r="EO537" s="77"/>
      <c r="EP537" s="77"/>
      <c r="EQ537" s="77"/>
      <c r="ER537" s="77"/>
      <c r="ES537" s="77"/>
      <c r="ET537" s="77"/>
      <c r="EU537" s="77"/>
      <c r="EV537" s="77"/>
      <c r="EW537" s="77"/>
      <c r="EX537" s="77"/>
      <c r="EY537" s="77"/>
      <c r="EZ537" s="77"/>
      <c r="FA537" s="77"/>
      <c r="FB537" s="77"/>
      <c r="FC537" s="77"/>
      <c r="FD537" s="77"/>
      <c r="FE537" s="77"/>
      <c r="FF537" s="77"/>
      <c r="FG537" s="77"/>
      <c r="FH537" s="77"/>
      <c r="FI537" s="77"/>
      <c r="FJ537" s="77"/>
      <c r="FK537" s="77"/>
    </row>
    <row r="538" spans="1:167" s="78" customFormat="1" x14ac:dyDescent="0.2">
      <c r="A538" s="97" t="s">
        <v>2311</v>
      </c>
      <c r="B538" s="97" t="s">
        <v>222</v>
      </c>
      <c r="C538" s="98" t="s">
        <v>362</v>
      </c>
      <c r="D538" s="99" t="s">
        <v>5</v>
      </c>
      <c r="E538" s="99">
        <v>1</v>
      </c>
      <c r="F538" s="99"/>
      <c r="G538" s="105">
        <v>4</v>
      </c>
      <c r="H538" s="101">
        <f t="shared" si="27"/>
        <v>2.0833333333333332E-2</v>
      </c>
      <c r="I538" s="123">
        <v>52839.3</v>
      </c>
      <c r="J538" s="103"/>
      <c r="K538" s="101"/>
      <c r="L538" s="102">
        <f t="shared" si="28"/>
        <v>1100.82</v>
      </c>
      <c r="M538" s="102">
        <f t="shared" si="29"/>
        <v>33024.6</v>
      </c>
      <c r="N538" s="104"/>
      <c r="O538" s="103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  <c r="AG538" s="77"/>
      <c r="AH538" s="77"/>
      <c r="AI538" s="77"/>
      <c r="AJ538" s="77"/>
      <c r="AK538" s="77"/>
      <c r="AL538" s="77"/>
      <c r="AM538" s="77"/>
      <c r="AN538" s="77"/>
      <c r="AO538" s="77"/>
      <c r="AP538" s="77"/>
      <c r="AQ538" s="77"/>
      <c r="AR538" s="77"/>
      <c r="AS538" s="77"/>
      <c r="AT538" s="77"/>
      <c r="AU538" s="77"/>
      <c r="AV538" s="77"/>
      <c r="AW538" s="77"/>
      <c r="AX538" s="77"/>
      <c r="AY538" s="77"/>
      <c r="AZ538" s="77"/>
      <c r="BA538" s="77"/>
      <c r="BB538" s="77"/>
      <c r="BC538" s="77"/>
      <c r="BD538" s="77"/>
      <c r="BE538" s="77"/>
      <c r="BF538" s="77"/>
      <c r="BG538" s="77"/>
      <c r="BH538" s="77"/>
      <c r="BI538" s="77"/>
      <c r="BJ538" s="77"/>
      <c r="BK538" s="77"/>
      <c r="BL538" s="77"/>
      <c r="BM538" s="77"/>
      <c r="BN538" s="77"/>
      <c r="BO538" s="77"/>
      <c r="BP538" s="77"/>
      <c r="BQ538" s="77"/>
      <c r="BR538" s="77"/>
      <c r="BS538" s="77"/>
      <c r="BT538" s="77"/>
      <c r="BU538" s="77"/>
      <c r="BV538" s="77"/>
      <c r="BW538" s="77"/>
      <c r="BX538" s="77"/>
      <c r="BY538" s="77"/>
      <c r="BZ538" s="77"/>
      <c r="CA538" s="77"/>
      <c r="CB538" s="77"/>
      <c r="CC538" s="77"/>
      <c r="CD538" s="77"/>
      <c r="CE538" s="77"/>
      <c r="CF538" s="77"/>
      <c r="CG538" s="77"/>
      <c r="CH538" s="77"/>
      <c r="CI538" s="77"/>
      <c r="CJ538" s="77"/>
      <c r="CK538" s="77"/>
      <c r="CL538" s="77"/>
      <c r="CM538" s="77"/>
      <c r="CN538" s="77"/>
      <c r="CO538" s="77"/>
      <c r="CP538" s="77"/>
      <c r="CQ538" s="77"/>
      <c r="CR538" s="77"/>
      <c r="CS538" s="77"/>
      <c r="CT538" s="77"/>
      <c r="CU538" s="77"/>
      <c r="CV538" s="77"/>
      <c r="CW538" s="77"/>
      <c r="CX538" s="77"/>
      <c r="CY538" s="77"/>
      <c r="CZ538" s="77"/>
      <c r="DA538" s="77"/>
      <c r="DB538" s="77"/>
      <c r="DC538" s="77"/>
      <c r="DD538" s="77"/>
      <c r="DE538" s="77"/>
      <c r="DF538" s="77"/>
      <c r="DG538" s="77"/>
      <c r="DH538" s="77"/>
      <c r="DI538" s="77"/>
      <c r="DJ538" s="77"/>
      <c r="DK538" s="77"/>
      <c r="DL538" s="77"/>
      <c r="DM538" s="77"/>
      <c r="DN538" s="77"/>
      <c r="DO538" s="77"/>
      <c r="DP538" s="77"/>
      <c r="DQ538" s="77"/>
      <c r="DR538" s="77"/>
      <c r="DS538" s="77"/>
      <c r="DT538" s="77"/>
      <c r="DU538" s="77"/>
      <c r="DV538" s="77"/>
      <c r="DW538" s="77"/>
      <c r="DX538" s="77"/>
      <c r="DY538" s="77"/>
      <c r="DZ538" s="77"/>
      <c r="EA538" s="77"/>
      <c r="EB538" s="77"/>
      <c r="EC538" s="77"/>
      <c r="ED538" s="77"/>
      <c r="EE538" s="77"/>
      <c r="EF538" s="77"/>
      <c r="EG538" s="77"/>
      <c r="EH538" s="77"/>
      <c r="EI538" s="77"/>
      <c r="EJ538" s="77"/>
      <c r="EK538" s="77"/>
      <c r="EL538" s="77"/>
      <c r="EM538" s="77"/>
      <c r="EN538" s="77"/>
      <c r="EO538" s="77"/>
      <c r="EP538" s="77"/>
      <c r="EQ538" s="77"/>
      <c r="ER538" s="77"/>
      <c r="ES538" s="77"/>
      <c r="ET538" s="77"/>
      <c r="EU538" s="77"/>
      <c r="EV538" s="77"/>
      <c r="EW538" s="77"/>
      <c r="EX538" s="77"/>
      <c r="EY538" s="77"/>
      <c r="EZ538" s="77"/>
      <c r="FA538" s="77"/>
      <c r="FB538" s="77"/>
      <c r="FC538" s="77"/>
      <c r="FD538" s="77"/>
      <c r="FE538" s="77"/>
      <c r="FF538" s="77"/>
      <c r="FG538" s="77"/>
      <c r="FH538" s="77"/>
      <c r="FI538" s="77"/>
      <c r="FJ538" s="77"/>
      <c r="FK538" s="77"/>
    </row>
    <row r="539" spans="1:167" s="78" customFormat="1" x14ac:dyDescent="0.2">
      <c r="A539" s="97" t="s">
        <v>2312</v>
      </c>
      <c r="B539" s="97" t="s">
        <v>223</v>
      </c>
      <c r="C539" s="98" t="s">
        <v>224</v>
      </c>
      <c r="D539" s="99" t="s">
        <v>5</v>
      </c>
      <c r="E539" s="99">
        <v>3</v>
      </c>
      <c r="F539" s="99"/>
      <c r="G539" s="105">
        <v>10</v>
      </c>
      <c r="H539" s="101">
        <f t="shared" si="27"/>
        <v>8.3333333333333332E-3</v>
      </c>
      <c r="I539" s="123">
        <v>4379.99</v>
      </c>
      <c r="J539" s="103"/>
      <c r="K539" s="101"/>
      <c r="L539" s="102">
        <f t="shared" si="28"/>
        <v>109.5</v>
      </c>
      <c r="M539" s="102">
        <f t="shared" si="29"/>
        <v>3285</v>
      </c>
      <c r="N539" s="104"/>
      <c r="O539" s="103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  <c r="AG539" s="77"/>
      <c r="AH539" s="77"/>
      <c r="AI539" s="77"/>
      <c r="AJ539" s="77"/>
      <c r="AK539" s="77"/>
      <c r="AL539" s="77"/>
      <c r="AM539" s="77"/>
      <c r="AN539" s="77"/>
      <c r="AO539" s="77"/>
      <c r="AP539" s="77"/>
      <c r="AQ539" s="77"/>
      <c r="AR539" s="77"/>
      <c r="AS539" s="77"/>
      <c r="AT539" s="77"/>
      <c r="AU539" s="77"/>
      <c r="AV539" s="77"/>
      <c r="AW539" s="77"/>
      <c r="AX539" s="77"/>
      <c r="AY539" s="77"/>
      <c r="AZ539" s="77"/>
      <c r="BA539" s="77"/>
      <c r="BB539" s="77"/>
      <c r="BC539" s="77"/>
      <c r="BD539" s="77"/>
      <c r="BE539" s="77"/>
      <c r="BF539" s="77"/>
      <c r="BG539" s="77"/>
      <c r="BH539" s="77"/>
      <c r="BI539" s="77"/>
      <c r="BJ539" s="77"/>
      <c r="BK539" s="77"/>
      <c r="BL539" s="77"/>
      <c r="BM539" s="77"/>
      <c r="BN539" s="77"/>
      <c r="BO539" s="77"/>
      <c r="BP539" s="77"/>
      <c r="BQ539" s="77"/>
      <c r="BR539" s="77"/>
      <c r="BS539" s="77"/>
      <c r="BT539" s="77"/>
      <c r="BU539" s="77"/>
      <c r="BV539" s="77"/>
      <c r="BW539" s="77"/>
      <c r="BX539" s="77"/>
      <c r="BY539" s="77"/>
      <c r="BZ539" s="77"/>
      <c r="CA539" s="77"/>
      <c r="CB539" s="77"/>
      <c r="CC539" s="77"/>
      <c r="CD539" s="77"/>
      <c r="CE539" s="77"/>
      <c r="CF539" s="77"/>
      <c r="CG539" s="77"/>
      <c r="CH539" s="77"/>
      <c r="CI539" s="77"/>
      <c r="CJ539" s="77"/>
      <c r="CK539" s="77"/>
      <c r="CL539" s="77"/>
      <c r="CM539" s="77"/>
      <c r="CN539" s="77"/>
      <c r="CO539" s="77"/>
      <c r="CP539" s="77"/>
      <c r="CQ539" s="77"/>
      <c r="CR539" s="77"/>
      <c r="CS539" s="77"/>
      <c r="CT539" s="77"/>
      <c r="CU539" s="77"/>
      <c r="CV539" s="77"/>
      <c r="CW539" s="77"/>
      <c r="CX539" s="77"/>
      <c r="CY539" s="77"/>
      <c r="CZ539" s="77"/>
      <c r="DA539" s="77"/>
      <c r="DB539" s="77"/>
      <c r="DC539" s="77"/>
      <c r="DD539" s="77"/>
      <c r="DE539" s="77"/>
      <c r="DF539" s="77"/>
      <c r="DG539" s="77"/>
      <c r="DH539" s="77"/>
      <c r="DI539" s="77"/>
      <c r="DJ539" s="77"/>
      <c r="DK539" s="77"/>
      <c r="DL539" s="77"/>
      <c r="DM539" s="77"/>
      <c r="DN539" s="77"/>
      <c r="DO539" s="77"/>
      <c r="DP539" s="77"/>
      <c r="DQ539" s="77"/>
      <c r="DR539" s="77"/>
      <c r="DS539" s="77"/>
      <c r="DT539" s="77"/>
      <c r="DU539" s="77"/>
      <c r="DV539" s="77"/>
      <c r="DW539" s="77"/>
      <c r="DX539" s="77"/>
      <c r="DY539" s="77"/>
      <c r="DZ539" s="77"/>
      <c r="EA539" s="77"/>
      <c r="EB539" s="77"/>
      <c r="EC539" s="77"/>
      <c r="ED539" s="77"/>
      <c r="EE539" s="77"/>
      <c r="EF539" s="77"/>
      <c r="EG539" s="77"/>
      <c r="EH539" s="77"/>
      <c r="EI539" s="77"/>
      <c r="EJ539" s="77"/>
      <c r="EK539" s="77"/>
      <c r="EL539" s="77"/>
      <c r="EM539" s="77"/>
      <c r="EN539" s="77"/>
      <c r="EO539" s="77"/>
      <c r="EP539" s="77"/>
      <c r="EQ539" s="77"/>
      <c r="ER539" s="77"/>
      <c r="ES539" s="77"/>
      <c r="ET539" s="77"/>
      <c r="EU539" s="77"/>
      <c r="EV539" s="77"/>
      <c r="EW539" s="77"/>
      <c r="EX539" s="77"/>
      <c r="EY539" s="77"/>
      <c r="EZ539" s="77"/>
      <c r="FA539" s="77"/>
      <c r="FB539" s="77"/>
      <c r="FC539" s="77"/>
      <c r="FD539" s="77"/>
      <c r="FE539" s="77"/>
      <c r="FF539" s="77"/>
      <c r="FG539" s="77"/>
      <c r="FH539" s="77"/>
      <c r="FI539" s="77"/>
      <c r="FJ539" s="77"/>
      <c r="FK539" s="77"/>
    </row>
    <row r="540" spans="1:167" s="78" customFormat="1" x14ac:dyDescent="0.2">
      <c r="A540" s="97" t="s">
        <v>2313</v>
      </c>
      <c r="B540" s="97" t="s">
        <v>305</v>
      </c>
      <c r="C540" s="98" t="s">
        <v>260</v>
      </c>
      <c r="D540" s="99" t="s">
        <v>5</v>
      </c>
      <c r="E540" s="99">
        <v>3</v>
      </c>
      <c r="F540" s="99"/>
      <c r="G540" s="105">
        <v>5</v>
      </c>
      <c r="H540" s="101">
        <f t="shared" si="27"/>
        <v>1.6666666666666666E-2</v>
      </c>
      <c r="I540" s="123">
        <v>1637.67</v>
      </c>
      <c r="J540" s="103"/>
      <c r="K540" s="101"/>
      <c r="L540" s="102">
        <f t="shared" si="28"/>
        <v>81.88</v>
      </c>
      <c r="M540" s="102">
        <f t="shared" si="29"/>
        <v>2456.4</v>
      </c>
      <c r="N540" s="104"/>
      <c r="O540" s="103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  <c r="AG540" s="77"/>
      <c r="AH540" s="77"/>
      <c r="AI540" s="77"/>
      <c r="AJ540" s="77"/>
      <c r="AK540" s="77"/>
      <c r="AL540" s="77"/>
      <c r="AM540" s="77"/>
      <c r="AN540" s="77"/>
      <c r="AO540" s="77"/>
      <c r="AP540" s="77"/>
      <c r="AQ540" s="77"/>
      <c r="AR540" s="77"/>
      <c r="AS540" s="77"/>
      <c r="AT540" s="77"/>
      <c r="AU540" s="77"/>
      <c r="AV540" s="77"/>
      <c r="AW540" s="77"/>
      <c r="AX540" s="77"/>
      <c r="AY540" s="77"/>
      <c r="AZ540" s="77"/>
      <c r="BA540" s="77"/>
      <c r="BB540" s="77"/>
      <c r="BC540" s="77"/>
      <c r="BD540" s="77"/>
      <c r="BE540" s="77"/>
      <c r="BF540" s="77"/>
      <c r="BG540" s="77"/>
      <c r="BH540" s="77"/>
      <c r="BI540" s="77"/>
      <c r="BJ540" s="77"/>
      <c r="BK540" s="77"/>
      <c r="BL540" s="77"/>
      <c r="BM540" s="77"/>
      <c r="BN540" s="77"/>
      <c r="BO540" s="77"/>
      <c r="BP540" s="77"/>
      <c r="BQ540" s="77"/>
      <c r="BR540" s="77"/>
      <c r="BS540" s="77"/>
      <c r="BT540" s="77"/>
      <c r="BU540" s="77"/>
      <c r="BV540" s="77"/>
      <c r="BW540" s="77"/>
      <c r="BX540" s="77"/>
      <c r="BY540" s="77"/>
      <c r="BZ540" s="77"/>
      <c r="CA540" s="77"/>
      <c r="CB540" s="77"/>
      <c r="CC540" s="77"/>
      <c r="CD540" s="77"/>
      <c r="CE540" s="77"/>
      <c r="CF540" s="77"/>
      <c r="CG540" s="77"/>
      <c r="CH540" s="77"/>
      <c r="CI540" s="77"/>
      <c r="CJ540" s="77"/>
      <c r="CK540" s="77"/>
      <c r="CL540" s="77"/>
      <c r="CM540" s="77"/>
      <c r="CN540" s="77"/>
      <c r="CO540" s="77"/>
      <c r="CP540" s="77"/>
      <c r="CQ540" s="77"/>
      <c r="CR540" s="77"/>
      <c r="CS540" s="77"/>
      <c r="CT540" s="77"/>
      <c r="CU540" s="77"/>
      <c r="CV540" s="77"/>
      <c r="CW540" s="77"/>
      <c r="CX540" s="77"/>
      <c r="CY540" s="77"/>
      <c r="CZ540" s="77"/>
      <c r="DA540" s="77"/>
      <c r="DB540" s="77"/>
      <c r="DC540" s="77"/>
      <c r="DD540" s="77"/>
      <c r="DE540" s="77"/>
      <c r="DF540" s="77"/>
      <c r="DG540" s="77"/>
      <c r="DH540" s="77"/>
      <c r="DI540" s="77"/>
      <c r="DJ540" s="77"/>
      <c r="DK540" s="77"/>
      <c r="DL540" s="77"/>
      <c r="DM540" s="77"/>
      <c r="DN540" s="77"/>
      <c r="DO540" s="77"/>
      <c r="DP540" s="77"/>
      <c r="DQ540" s="77"/>
      <c r="DR540" s="77"/>
      <c r="DS540" s="77"/>
      <c r="DT540" s="77"/>
      <c r="DU540" s="77"/>
      <c r="DV540" s="77"/>
      <c r="DW540" s="77"/>
      <c r="DX540" s="77"/>
      <c r="DY540" s="77"/>
      <c r="DZ540" s="77"/>
      <c r="EA540" s="77"/>
      <c r="EB540" s="77"/>
      <c r="EC540" s="77"/>
      <c r="ED540" s="77"/>
      <c r="EE540" s="77"/>
      <c r="EF540" s="77"/>
      <c r="EG540" s="77"/>
      <c r="EH540" s="77"/>
      <c r="EI540" s="77"/>
      <c r="EJ540" s="77"/>
      <c r="EK540" s="77"/>
      <c r="EL540" s="77"/>
      <c r="EM540" s="77"/>
      <c r="EN540" s="77"/>
      <c r="EO540" s="77"/>
      <c r="EP540" s="77"/>
      <c r="EQ540" s="77"/>
      <c r="ER540" s="77"/>
      <c r="ES540" s="77"/>
      <c r="ET540" s="77"/>
      <c r="EU540" s="77"/>
      <c r="EV540" s="77"/>
      <c r="EW540" s="77"/>
      <c r="EX540" s="77"/>
      <c r="EY540" s="77"/>
      <c r="EZ540" s="77"/>
      <c r="FA540" s="77"/>
      <c r="FB540" s="77"/>
      <c r="FC540" s="77"/>
      <c r="FD540" s="77"/>
      <c r="FE540" s="77"/>
      <c r="FF540" s="77"/>
      <c r="FG540" s="77"/>
      <c r="FH540" s="77"/>
      <c r="FI540" s="77"/>
      <c r="FJ540" s="77"/>
      <c r="FK540" s="77"/>
    </row>
    <row r="541" spans="1:167" s="78" customFormat="1" x14ac:dyDescent="0.2">
      <c r="A541" s="97" t="s">
        <v>2314</v>
      </c>
      <c r="B541" s="97" t="s">
        <v>306</v>
      </c>
      <c r="C541" s="98" t="s">
        <v>261</v>
      </c>
      <c r="D541" s="99" t="s">
        <v>5</v>
      </c>
      <c r="E541" s="99">
        <v>5</v>
      </c>
      <c r="F541" s="99"/>
      <c r="G541" s="105">
        <v>10</v>
      </c>
      <c r="H541" s="101">
        <f t="shared" si="27"/>
        <v>8.3333333333333332E-3</v>
      </c>
      <c r="I541" s="123">
        <v>72.11</v>
      </c>
      <c r="J541" s="103"/>
      <c r="K541" s="101"/>
      <c r="L541" s="102">
        <f t="shared" si="28"/>
        <v>3</v>
      </c>
      <c r="M541" s="102">
        <f t="shared" si="29"/>
        <v>90</v>
      </c>
      <c r="N541" s="104"/>
      <c r="O541" s="103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/>
      <c r="AL541" s="77"/>
      <c r="AM541" s="77"/>
      <c r="AN541" s="77"/>
      <c r="AO541" s="77"/>
      <c r="AP541" s="77"/>
      <c r="AQ541" s="77"/>
      <c r="AR541" s="77"/>
      <c r="AS541" s="77"/>
      <c r="AT541" s="77"/>
      <c r="AU541" s="77"/>
      <c r="AV541" s="77"/>
      <c r="AW541" s="77"/>
      <c r="AX541" s="77"/>
      <c r="AY541" s="77"/>
      <c r="AZ541" s="77"/>
      <c r="BA541" s="77"/>
      <c r="BB541" s="77"/>
      <c r="BC541" s="77"/>
      <c r="BD541" s="77"/>
      <c r="BE541" s="77"/>
      <c r="BF541" s="77"/>
      <c r="BG541" s="77"/>
      <c r="BH541" s="77"/>
      <c r="BI541" s="77"/>
      <c r="BJ541" s="77"/>
      <c r="BK541" s="77"/>
      <c r="BL541" s="77"/>
      <c r="BM541" s="77"/>
      <c r="BN541" s="77"/>
      <c r="BO541" s="77"/>
      <c r="BP541" s="77"/>
      <c r="BQ541" s="77"/>
      <c r="BR541" s="77"/>
      <c r="BS541" s="77"/>
      <c r="BT541" s="77"/>
      <c r="BU541" s="77"/>
      <c r="BV541" s="77"/>
      <c r="BW541" s="77"/>
      <c r="BX541" s="77"/>
      <c r="BY541" s="77"/>
      <c r="BZ541" s="77"/>
      <c r="CA541" s="77"/>
      <c r="CB541" s="77"/>
      <c r="CC541" s="77"/>
      <c r="CD541" s="77"/>
      <c r="CE541" s="77"/>
      <c r="CF541" s="77"/>
      <c r="CG541" s="77"/>
      <c r="CH541" s="77"/>
      <c r="CI541" s="77"/>
      <c r="CJ541" s="77"/>
      <c r="CK541" s="77"/>
      <c r="CL541" s="77"/>
      <c r="CM541" s="77"/>
      <c r="CN541" s="77"/>
      <c r="CO541" s="77"/>
      <c r="CP541" s="77"/>
      <c r="CQ541" s="77"/>
      <c r="CR541" s="77"/>
      <c r="CS541" s="77"/>
      <c r="CT541" s="77"/>
      <c r="CU541" s="77"/>
      <c r="CV541" s="77"/>
      <c r="CW541" s="77"/>
      <c r="CX541" s="77"/>
      <c r="CY541" s="77"/>
      <c r="CZ541" s="77"/>
      <c r="DA541" s="77"/>
      <c r="DB541" s="77"/>
      <c r="DC541" s="77"/>
      <c r="DD541" s="77"/>
      <c r="DE541" s="77"/>
      <c r="DF541" s="77"/>
      <c r="DG541" s="77"/>
      <c r="DH541" s="77"/>
      <c r="DI541" s="77"/>
      <c r="DJ541" s="77"/>
      <c r="DK541" s="77"/>
      <c r="DL541" s="77"/>
      <c r="DM541" s="77"/>
      <c r="DN541" s="77"/>
      <c r="DO541" s="77"/>
      <c r="DP541" s="77"/>
      <c r="DQ541" s="77"/>
      <c r="DR541" s="77"/>
      <c r="DS541" s="77"/>
      <c r="DT541" s="77"/>
      <c r="DU541" s="77"/>
      <c r="DV541" s="77"/>
      <c r="DW541" s="77"/>
      <c r="DX541" s="77"/>
      <c r="DY541" s="77"/>
      <c r="DZ541" s="77"/>
      <c r="EA541" s="77"/>
      <c r="EB541" s="77"/>
      <c r="EC541" s="77"/>
      <c r="ED541" s="77"/>
      <c r="EE541" s="77"/>
      <c r="EF541" s="77"/>
      <c r="EG541" s="77"/>
      <c r="EH541" s="77"/>
      <c r="EI541" s="77"/>
      <c r="EJ541" s="77"/>
      <c r="EK541" s="77"/>
      <c r="EL541" s="77"/>
      <c r="EM541" s="77"/>
      <c r="EN541" s="77"/>
      <c r="EO541" s="77"/>
      <c r="EP541" s="77"/>
      <c r="EQ541" s="77"/>
      <c r="ER541" s="77"/>
      <c r="ES541" s="77"/>
      <c r="ET541" s="77"/>
      <c r="EU541" s="77"/>
      <c r="EV541" s="77"/>
      <c r="EW541" s="77"/>
      <c r="EX541" s="77"/>
      <c r="EY541" s="77"/>
      <c r="EZ541" s="77"/>
      <c r="FA541" s="77"/>
      <c r="FB541" s="77"/>
      <c r="FC541" s="77"/>
      <c r="FD541" s="77"/>
      <c r="FE541" s="77"/>
      <c r="FF541" s="77"/>
      <c r="FG541" s="77"/>
      <c r="FH541" s="77"/>
      <c r="FI541" s="77"/>
      <c r="FJ541" s="77"/>
      <c r="FK541" s="77"/>
    </row>
    <row r="542" spans="1:167" s="78" customFormat="1" x14ac:dyDescent="0.2">
      <c r="A542" s="97" t="s">
        <v>2315</v>
      </c>
      <c r="B542" s="97" t="s">
        <v>307</v>
      </c>
      <c r="C542" s="98" t="s">
        <v>262</v>
      </c>
      <c r="D542" s="99" t="s">
        <v>5</v>
      </c>
      <c r="E542" s="99">
        <v>8</v>
      </c>
      <c r="F542" s="99"/>
      <c r="G542" s="105">
        <v>5</v>
      </c>
      <c r="H542" s="101">
        <f t="shared" si="27"/>
        <v>1.6666666666666666E-2</v>
      </c>
      <c r="I542" s="123">
        <v>53.11</v>
      </c>
      <c r="J542" s="103"/>
      <c r="K542" s="101"/>
      <c r="L542" s="102">
        <f t="shared" si="28"/>
        <v>7.08</v>
      </c>
      <c r="M542" s="102">
        <f t="shared" si="29"/>
        <v>212.4</v>
      </c>
      <c r="N542" s="104"/>
      <c r="O542" s="103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  <c r="AG542" s="77"/>
      <c r="AH542" s="77"/>
      <c r="AI542" s="77"/>
      <c r="AJ542" s="77"/>
      <c r="AK542" s="77"/>
      <c r="AL542" s="77"/>
      <c r="AM542" s="77"/>
      <c r="AN542" s="77"/>
      <c r="AO542" s="77"/>
      <c r="AP542" s="77"/>
      <c r="AQ542" s="77"/>
      <c r="AR542" s="77"/>
      <c r="AS542" s="77"/>
      <c r="AT542" s="77"/>
      <c r="AU542" s="77"/>
      <c r="AV542" s="77"/>
      <c r="AW542" s="77"/>
      <c r="AX542" s="77"/>
      <c r="AY542" s="77"/>
      <c r="AZ542" s="77"/>
      <c r="BA542" s="77"/>
      <c r="BB542" s="77"/>
      <c r="BC542" s="77"/>
      <c r="BD542" s="77"/>
      <c r="BE542" s="77"/>
      <c r="BF542" s="77"/>
      <c r="BG542" s="77"/>
      <c r="BH542" s="77"/>
      <c r="BI542" s="77"/>
      <c r="BJ542" s="77"/>
      <c r="BK542" s="77"/>
      <c r="BL542" s="77"/>
      <c r="BM542" s="77"/>
      <c r="BN542" s="77"/>
      <c r="BO542" s="77"/>
      <c r="BP542" s="77"/>
      <c r="BQ542" s="77"/>
      <c r="BR542" s="77"/>
      <c r="BS542" s="77"/>
      <c r="BT542" s="77"/>
      <c r="BU542" s="77"/>
      <c r="BV542" s="77"/>
      <c r="BW542" s="77"/>
      <c r="BX542" s="77"/>
      <c r="BY542" s="77"/>
      <c r="BZ542" s="77"/>
      <c r="CA542" s="77"/>
      <c r="CB542" s="77"/>
      <c r="CC542" s="77"/>
      <c r="CD542" s="77"/>
      <c r="CE542" s="77"/>
      <c r="CF542" s="77"/>
      <c r="CG542" s="77"/>
      <c r="CH542" s="77"/>
      <c r="CI542" s="77"/>
      <c r="CJ542" s="77"/>
      <c r="CK542" s="77"/>
      <c r="CL542" s="77"/>
      <c r="CM542" s="77"/>
      <c r="CN542" s="77"/>
      <c r="CO542" s="77"/>
      <c r="CP542" s="77"/>
      <c r="CQ542" s="77"/>
      <c r="CR542" s="77"/>
      <c r="CS542" s="77"/>
      <c r="CT542" s="77"/>
      <c r="CU542" s="77"/>
      <c r="CV542" s="77"/>
      <c r="CW542" s="77"/>
      <c r="CX542" s="77"/>
      <c r="CY542" s="77"/>
      <c r="CZ542" s="77"/>
      <c r="DA542" s="77"/>
      <c r="DB542" s="77"/>
      <c r="DC542" s="77"/>
      <c r="DD542" s="77"/>
      <c r="DE542" s="77"/>
      <c r="DF542" s="77"/>
      <c r="DG542" s="77"/>
      <c r="DH542" s="77"/>
      <c r="DI542" s="77"/>
      <c r="DJ542" s="77"/>
      <c r="DK542" s="77"/>
      <c r="DL542" s="77"/>
      <c r="DM542" s="77"/>
      <c r="DN542" s="77"/>
      <c r="DO542" s="77"/>
      <c r="DP542" s="77"/>
      <c r="DQ542" s="77"/>
      <c r="DR542" s="77"/>
      <c r="DS542" s="77"/>
      <c r="DT542" s="77"/>
      <c r="DU542" s="77"/>
      <c r="DV542" s="77"/>
      <c r="DW542" s="77"/>
      <c r="DX542" s="77"/>
      <c r="DY542" s="77"/>
      <c r="DZ542" s="77"/>
      <c r="EA542" s="77"/>
      <c r="EB542" s="77"/>
      <c r="EC542" s="77"/>
      <c r="ED542" s="77"/>
      <c r="EE542" s="77"/>
      <c r="EF542" s="77"/>
      <c r="EG542" s="77"/>
      <c r="EH542" s="77"/>
      <c r="EI542" s="77"/>
      <c r="EJ542" s="77"/>
      <c r="EK542" s="77"/>
      <c r="EL542" s="77"/>
      <c r="EM542" s="77"/>
      <c r="EN542" s="77"/>
      <c r="EO542" s="77"/>
      <c r="EP542" s="77"/>
      <c r="EQ542" s="77"/>
      <c r="ER542" s="77"/>
      <c r="ES542" s="77"/>
      <c r="ET542" s="77"/>
      <c r="EU542" s="77"/>
      <c r="EV542" s="77"/>
      <c r="EW542" s="77"/>
      <c r="EX542" s="77"/>
      <c r="EY542" s="77"/>
      <c r="EZ542" s="77"/>
      <c r="FA542" s="77"/>
      <c r="FB542" s="77"/>
      <c r="FC542" s="77"/>
      <c r="FD542" s="77"/>
      <c r="FE542" s="77"/>
      <c r="FF542" s="77"/>
      <c r="FG542" s="77"/>
      <c r="FH542" s="77"/>
      <c r="FI542" s="77"/>
      <c r="FJ542" s="77"/>
      <c r="FK542" s="77"/>
    </row>
    <row r="543" spans="1:167" s="78" customFormat="1" x14ac:dyDescent="0.2">
      <c r="A543" s="97" t="s">
        <v>2316</v>
      </c>
      <c r="B543" s="97" t="s">
        <v>308</v>
      </c>
      <c r="C543" s="98" t="s">
        <v>263</v>
      </c>
      <c r="D543" s="99" t="s">
        <v>5</v>
      </c>
      <c r="E543" s="99">
        <v>12</v>
      </c>
      <c r="F543" s="99"/>
      <c r="G543" s="105">
        <v>5</v>
      </c>
      <c r="H543" s="101">
        <f t="shared" si="27"/>
        <v>1.6666666666666666E-2</v>
      </c>
      <c r="I543" s="123">
        <v>32.091000000000001</v>
      </c>
      <c r="J543" s="103"/>
      <c r="K543" s="101"/>
      <c r="L543" s="102">
        <f t="shared" si="28"/>
        <v>6.42</v>
      </c>
      <c r="M543" s="102">
        <f t="shared" si="29"/>
        <v>192.6</v>
      </c>
      <c r="N543" s="104"/>
      <c r="O543" s="103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  <c r="AG543" s="77"/>
      <c r="AH543" s="77"/>
      <c r="AI543" s="77"/>
      <c r="AJ543" s="77"/>
      <c r="AK543" s="77"/>
      <c r="AL543" s="77"/>
      <c r="AM543" s="77"/>
      <c r="AN543" s="77"/>
      <c r="AO543" s="77"/>
      <c r="AP543" s="77"/>
      <c r="AQ543" s="77"/>
      <c r="AR543" s="77"/>
      <c r="AS543" s="77"/>
      <c r="AT543" s="77"/>
      <c r="AU543" s="77"/>
      <c r="AV543" s="77"/>
      <c r="AW543" s="77"/>
      <c r="AX543" s="77"/>
      <c r="AY543" s="77"/>
      <c r="AZ543" s="77"/>
      <c r="BA543" s="77"/>
      <c r="BB543" s="77"/>
      <c r="BC543" s="77"/>
      <c r="BD543" s="77"/>
      <c r="BE543" s="77"/>
      <c r="BF543" s="77"/>
      <c r="BG543" s="77"/>
      <c r="BH543" s="77"/>
      <c r="BI543" s="77"/>
      <c r="BJ543" s="77"/>
      <c r="BK543" s="77"/>
      <c r="BL543" s="77"/>
      <c r="BM543" s="77"/>
      <c r="BN543" s="77"/>
      <c r="BO543" s="77"/>
      <c r="BP543" s="77"/>
      <c r="BQ543" s="77"/>
      <c r="BR543" s="77"/>
      <c r="BS543" s="77"/>
      <c r="BT543" s="77"/>
      <c r="BU543" s="77"/>
      <c r="BV543" s="77"/>
      <c r="BW543" s="77"/>
      <c r="BX543" s="77"/>
      <c r="BY543" s="77"/>
      <c r="BZ543" s="77"/>
      <c r="CA543" s="77"/>
      <c r="CB543" s="77"/>
      <c r="CC543" s="77"/>
      <c r="CD543" s="77"/>
      <c r="CE543" s="77"/>
      <c r="CF543" s="77"/>
      <c r="CG543" s="77"/>
      <c r="CH543" s="77"/>
      <c r="CI543" s="77"/>
      <c r="CJ543" s="77"/>
      <c r="CK543" s="77"/>
      <c r="CL543" s="77"/>
      <c r="CM543" s="77"/>
      <c r="CN543" s="77"/>
      <c r="CO543" s="77"/>
      <c r="CP543" s="77"/>
      <c r="CQ543" s="77"/>
      <c r="CR543" s="77"/>
      <c r="CS543" s="77"/>
      <c r="CT543" s="77"/>
      <c r="CU543" s="77"/>
      <c r="CV543" s="77"/>
      <c r="CW543" s="77"/>
      <c r="CX543" s="77"/>
      <c r="CY543" s="77"/>
      <c r="CZ543" s="77"/>
      <c r="DA543" s="77"/>
      <c r="DB543" s="77"/>
      <c r="DC543" s="77"/>
      <c r="DD543" s="77"/>
      <c r="DE543" s="77"/>
      <c r="DF543" s="77"/>
      <c r="DG543" s="77"/>
      <c r="DH543" s="77"/>
      <c r="DI543" s="77"/>
      <c r="DJ543" s="77"/>
      <c r="DK543" s="77"/>
      <c r="DL543" s="77"/>
      <c r="DM543" s="77"/>
      <c r="DN543" s="77"/>
      <c r="DO543" s="77"/>
      <c r="DP543" s="77"/>
      <c r="DQ543" s="77"/>
      <c r="DR543" s="77"/>
      <c r="DS543" s="77"/>
      <c r="DT543" s="77"/>
      <c r="DU543" s="77"/>
      <c r="DV543" s="77"/>
      <c r="DW543" s="77"/>
      <c r="DX543" s="77"/>
      <c r="DY543" s="77"/>
      <c r="DZ543" s="77"/>
      <c r="EA543" s="77"/>
      <c r="EB543" s="77"/>
      <c r="EC543" s="77"/>
      <c r="ED543" s="77"/>
      <c r="EE543" s="77"/>
      <c r="EF543" s="77"/>
      <c r="EG543" s="77"/>
      <c r="EH543" s="77"/>
      <c r="EI543" s="77"/>
      <c r="EJ543" s="77"/>
      <c r="EK543" s="77"/>
      <c r="EL543" s="77"/>
      <c r="EM543" s="77"/>
      <c r="EN543" s="77"/>
      <c r="EO543" s="77"/>
      <c r="EP543" s="77"/>
      <c r="EQ543" s="77"/>
      <c r="ER543" s="77"/>
      <c r="ES543" s="77"/>
      <c r="ET543" s="77"/>
      <c r="EU543" s="77"/>
      <c r="EV543" s="77"/>
      <c r="EW543" s="77"/>
      <c r="EX543" s="77"/>
      <c r="EY543" s="77"/>
      <c r="EZ543" s="77"/>
      <c r="FA543" s="77"/>
      <c r="FB543" s="77"/>
      <c r="FC543" s="77"/>
      <c r="FD543" s="77"/>
      <c r="FE543" s="77"/>
      <c r="FF543" s="77"/>
      <c r="FG543" s="77"/>
      <c r="FH543" s="77"/>
      <c r="FI543" s="77"/>
      <c r="FJ543" s="77"/>
      <c r="FK543" s="77"/>
    </row>
    <row r="544" spans="1:167" s="78" customFormat="1" x14ac:dyDescent="0.2">
      <c r="A544" s="97" t="s">
        <v>2317</v>
      </c>
      <c r="B544" s="97" t="s">
        <v>309</v>
      </c>
      <c r="C544" s="98" t="s">
        <v>264</v>
      </c>
      <c r="D544" s="99" t="s">
        <v>5</v>
      </c>
      <c r="E544" s="99">
        <v>43</v>
      </c>
      <c r="F544" s="99"/>
      <c r="G544" s="105">
        <v>10</v>
      </c>
      <c r="H544" s="101">
        <f t="shared" si="27"/>
        <v>8.3333333333333332E-3</v>
      </c>
      <c r="I544" s="123">
        <v>120.6</v>
      </c>
      <c r="J544" s="103"/>
      <c r="K544" s="101"/>
      <c r="L544" s="102">
        <f t="shared" si="28"/>
        <v>43.22</v>
      </c>
      <c r="M544" s="102">
        <f t="shared" si="29"/>
        <v>1296.5999999999999</v>
      </c>
      <c r="N544" s="104"/>
      <c r="O544" s="103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  <c r="AG544" s="77"/>
      <c r="AH544" s="77"/>
      <c r="AI544" s="77"/>
      <c r="AJ544" s="77"/>
      <c r="AK544" s="77"/>
      <c r="AL544" s="77"/>
      <c r="AM544" s="77"/>
      <c r="AN544" s="77"/>
      <c r="AO544" s="77"/>
      <c r="AP544" s="77"/>
      <c r="AQ544" s="77"/>
      <c r="AR544" s="77"/>
      <c r="AS544" s="77"/>
      <c r="AT544" s="77"/>
      <c r="AU544" s="77"/>
      <c r="AV544" s="77"/>
      <c r="AW544" s="77"/>
      <c r="AX544" s="77"/>
      <c r="AY544" s="77"/>
      <c r="AZ544" s="77"/>
      <c r="BA544" s="77"/>
      <c r="BB544" s="77"/>
      <c r="BC544" s="77"/>
      <c r="BD544" s="77"/>
      <c r="BE544" s="77"/>
      <c r="BF544" s="77"/>
      <c r="BG544" s="77"/>
      <c r="BH544" s="77"/>
      <c r="BI544" s="77"/>
      <c r="BJ544" s="77"/>
      <c r="BK544" s="77"/>
      <c r="BL544" s="77"/>
      <c r="BM544" s="77"/>
      <c r="BN544" s="77"/>
      <c r="BO544" s="77"/>
      <c r="BP544" s="77"/>
      <c r="BQ544" s="77"/>
      <c r="BR544" s="77"/>
      <c r="BS544" s="77"/>
      <c r="BT544" s="77"/>
      <c r="BU544" s="77"/>
      <c r="BV544" s="77"/>
      <c r="BW544" s="77"/>
      <c r="BX544" s="77"/>
      <c r="BY544" s="77"/>
      <c r="BZ544" s="77"/>
      <c r="CA544" s="77"/>
      <c r="CB544" s="77"/>
      <c r="CC544" s="77"/>
      <c r="CD544" s="77"/>
      <c r="CE544" s="77"/>
      <c r="CF544" s="77"/>
      <c r="CG544" s="77"/>
      <c r="CH544" s="77"/>
      <c r="CI544" s="77"/>
      <c r="CJ544" s="77"/>
      <c r="CK544" s="77"/>
      <c r="CL544" s="77"/>
      <c r="CM544" s="77"/>
      <c r="CN544" s="77"/>
      <c r="CO544" s="77"/>
      <c r="CP544" s="77"/>
      <c r="CQ544" s="77"/>
      <c r="CR544" s="77"/>
      <c r="CS544" s="77"/>
      <c r="CT544" s="77"/>
      <c r="CU544" s="77"/>
      <c r="CV544" s="77"/>
      <c r="CW544" s="77"/>
      <c r="CX544" s="77"/>
      <c r="CY544" s="77"/>
      <c r="CZ544" s="77"/>
      <c r="DA544" s="77"/>
      <c r="DB544" s="77"/>
      <c r="DC544" s="77"/>
      <c r="DD544" s="77"/>
      <c r="DE544" s="77"/>
      <c r="DF544" s="77"/>
      <c r="DG544" s="77"/>
      <c r="DH544" s="77"/>
      <c r="DI544" s="77"/>
      <c r="DJ544" s="77"/>
      <c r="DK544" s="77"/>
      <c r="DL544" s="77"/>
      <c r="DM544" s="77"/>
      <c r="DN544" s="77"/>
      <c r="DO544" s="77"/>
      <c r="DP544" s="77"/>
      <c r="DQ544" s="77"/>
      <c r="DR544" s="77"/>
      <c r="DS544" s="77"/>
      <c r="DT544" s="77"/>
      <c r="DU544" s="77"/>
      <c r="DV544" s="77"/>
      <c r="DW544" s="77"/>
      <c r="DX544" s="77"/>
      <c r="DY544" s="77"/>
      <c r="DZ544" s="77"/>
      <c r="EA544" s="77"/>
      <c r="EB544" s="77"/>
      <c r="EC544" s="77"/>
      <c r="ED544" s="77"/>
      <c r="EE544" s="77"/>
      <c r="EF544" s="77"/>
      <c r="EG544" s="77"/>
      <c r="EH544" s="77"/>
      <c r="EI544" s="77"/>
      <c r="EJ544" s="77"/>
      <c r="EK544" s="77"/>
      <c r="EL544" s="77"/>
      <c r="EM544" s="77"/>
      <c r="EN544" s="77"/>
      <c r="EO544" s="77"/>
      <c r="EP544" s="77"/>
      <c r="EQ544" s="77"/>
      <c r="ER544" s="77"/>
      <c r="ES544" s="77"/>
      <c r="ET544" s="77"/>
      <c r="EU544" s="77"/>
      <c r="EV544" s="77"/>
      <c r="EW544" s="77"/>
      <c r="EX544" s="77"/>
      <c r="EY544" s="77"/>
      <c r="EZ544" s="77"/>
      <c r="FA544" s="77"/>
      <c r="FB544" s="77"/>
      <c r="FC544" s="77"/>
      <c r="FD544" s="77"/>
      <c r="FE544" s="77"/>
      <c r="FF544" s="77"/>
      <c r="FG544" s="77"/>
      <c r="FH544" s="77"/>
      <c r="FI544" s="77"/>
      <c r="FJ544" s="77"/>
      <c r="FK544" s="77"/>
    </row>
    <row r="545" spans="1:167" s="78" customFormat="1" x14ac:dyDescent="0.2">
      <c r="A545" s="97" t="s">
        <v>2318</v>
      </c>
      <c r="B545" s="97" t="s">
        <v>310</v>
      </c>
      <c r="C545" s="98" t="s">
        <v>265</v>
      </c>
      <c r="D545" s="99" t="s">
        <v>5</v>
      </c>
      <c r="E545" s="99">
        <v>43</v>
      </c>
      <c r="F545" s="99"/>
      <c r="G545" s="105">
        <v>5</v>
      </c>
      <c r="H545" s="101">
        <f t="shared" si="27"/>
        <v>1.6666666666666666E-2</v>
      </c>
      <c r="I545" s="123">
        <v>5.53</v>
      </c>
      <c r="J545" s="103"/>
      <c r="K545" s="101"/>
      <c r="L545" s="102">
        <f t="shared" si="28"/>
        <v>3.96</v>
      </c>
      <c r="M545" s="102">
        <f t="shared" si="29"/>
        <v>118.8</v>
      </c>
      <c r="N545" s="104"/>
      <c r="O545" s="103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  <c r="AK545" s="77"/>
      <c r="AL545" s="77"/>
      <c r="AM545" s="77"/>
      <c r="AN545" s="77"/>
      <c r="AO545" s="77"/>
      <c r="AP545" s="77"/>
      <c r="AQ545" s="77"/>
      <c r="AR545" s="77"/>
      <c r="AS545" s="77"/>
      <c r="AT545" s="77"/>
      <c r="AU545" s="77"/>
      <c r="AV545" s="77"/>
      <c r="AW545" s="77"/>
      <c r="AX545" s="77"/>
      <c r="AY545" s="77"/>
      <c r="AZ545" s="77"/>
      <c r="BA545" s="77"/>
      <c r="BB545" s="77"/>
      <c r="BC545" s="77"/>
      <c r="BD545" s="77"/>
      <c r="BE545" s="77"/>
      <c r="BF545" s="77"/>
      <c r="BG545" s="77"/>
      <c r="BH545" s="77"/>
      <c r="BI545" s="77"/>
      <c r="BJ545" s="77"/>
      <c r="BK545" s="77"/>
      <c r="BL545" s="77"/>
      <c r="BM545" s="77"/>
      <c r="BN545" s="77"/>
      <c r="BO545" s="77"/>
      <c r="BP545" s="77"/>
      <c r="BQ545" s="77"/>
      <c r="BR545" s="77"/>
      <c r="BS545" s="77"/>
      <c r="BT545" s="77"/>
      <c r="BU545" s="77"/>
      <c r="BV545" s="77"/>
      <c r="BW545" s="77"/>
      <c r="BX545" s="77"/>
      <c r="BY545" s="77"/>
      <c r="BZ545" s="77"/>
      <c r="CA545" s="77"/>
      <c r="CB545" s="77"/>
      <c r="CC545" s="77"/>
      <c r="CD545" s="77"/>
      <c r="CE545" s="77"/>
      <c r="CF545" s="77"/>
      <c r="CG545" s="77"/>
      <c r="CH545" s="77"/>
      <c r="CI545" s="77"/>
      <c r="CJ545" s="77"/>
      <c r="CK545" s="77"/>
      <c r="CL545" s="77"/>
      <c r="CM545" s="77"/>
      <c r="CN545" s="77"/>
      <c r="CO545" s="77"/>
      <c r="CP545" s="77"/>
      <c r="CQ545" s="77"/>
      <c r="CR545" s="77"/>
      <c r="CS545" s="77"/>
      <c r="CT545" s="77"/>
      <c r="CU545" s="77"/>
      <c r="CV545" s="77"/>
      <c r="CW545" s="77"/>
      <c r="CX545" s="77"/>
      <c r="CY545" s="77"/>
      <c r="CZ545" s="77"/>
      <c r="DA545" s="77"/>
      <c r="DB545" s="77"/>
      <c r="DC545" s="77"/>
      <c r="DD545" s="77"/>
      <c r="DE545" s="77"/>
      <c r="DF545" s="77"/>
      <c r="DG545" s="77"/>
      <c r="DH545" s="77"/>
      <c r="DI545" s="77"/>
      <c r="DJ545" s="77"/>
      <c r="DK545" s="77"/>
      <c r="DL545" s="77"/>
      <c r="DM545" s="77"/>
      <c r="DN545" s="77"/>
      <c r="DO545" s="77"/>
      <c r="DP545" s="77"/>
      <c r="DQ545" s="77"/>
      <c r="DR545" s="77"/>
      <c r="DS545" s="77"/>
      <c r="DT545" s="77"/>
      <c r="DU545" s="77"/>
      <c r="DV545" s="77"/>
      <c r="DW545" s="77"/>
      <c r="DX545" s="77"/>
      <c r="DY545" s="77"/>
      <c r="DZ545" s="77"/>
      <c r="EA545" s="77"/>
      <c r="EB545" s="77"/>
      <c r="EC545" s="77"/>
      <c r="ED545" s="77"/>
      <c r="EE545" s="77"/>
      <c r="EF545" s="77"/>
      <c r="EG545" s="77"/>
      <c r="EH545" s="77"/>
      <c r="EI545" s="77"/>
      <c r="EJ545" s="77"/>
      <c r="EK545" s="77"/>
      <c r="EL545" s="77"/>
      <c r="EM545" s="77"/>
      <c r="EN545" s="77"/>
      <c r="EO545" s="77"/>
      <c r="EP545" s="77"/>
      <c r="EQ545" s="77"/>
      <c r="ER545" s="77"/>
      <c r="ES545" s="77"/>
      <c r="ET545" s="77"/>
      <c r="EU545" s="77"/>
      <c r="EV545" s="77"/>
      <c r="EW545" s="77"/>
      <c r="EX545" s="77"/>
      <c r="EY545" s="77"/>
      <c r="EZ545" s="77"/>
      <c r="FA545" s="77"/>
      <c r="FB545" s="77"/>
      <c r="FC545" s="77"/>
      <c r="FD545" s="77"/>
      <c r="FE545" s="77"/>
      <c r="FF545" s="77"/>
      <c r="FG545" s="77"/>
      <c r="FH545" s="77"/>
      <c r="FI545" s="77"/>
      <c r="FJ545" s="77"/>
      <c r="FK545" s="77"/>
    </row>
    <row r="546" spans="1:167" s="78" customFormat="1" x14ac:dyDescent="0.2">
      <c r="A546" s="97" t="s">
        <v>2319</v>
      </c>
      <c r="B546" s="97" t="s">
        <v>311</v>
      </c>
      <c r="C546" s="98" t="s">
        <v>266</v>
      </c>
      <c r="D546" s="99" t="s">
        <v>5</v>
      </c>
      <c r="E546" s="99">
        <v>3</v>
      </c>
      <c r="F546" s="99"/>
      <c r="G546" s="105">
        <v>5</v>
      </c>
      <c r="H546" s="101">
        <f t="shared" si="27"/>
        <v>1.6666666666666666E-2</v>
      </c>
      <c r="I546" s="123">
        <v>547.79</v>
      </c>
      <c r="J546" s="103"/>
      <c r="K546" s="101"/>
      <c r="L546" s="102">
        <f t="shared" si="28"/>
        <v>27.39</v>
      </c>
      <c r="M546" s="102">
        <f t="shared" si="29"/>
        <v>821.7</v>
      </c>
      <c r="N546" s="104"/>
      <c r="O546" s="103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  <c r="AK546" s="77"/>
      <c r="AL546" s="77"/>
      <c r="AM546" s="77"/>
      <c r="AN546" s="77"/>
      <c r="AO546" s="77"/>
      <c r="AP546" s="77"/>
      <c r="AQ546" s="77"/>
      <c r="AR546" s="77"/>
      <c r="AS546" s="77"/>
      <c r="AT546" s="77"/>
      <c r="AU546" s="77"/>
      <c r="AV546" s="77"/>
      <c r="AW546" s="77"/>
      <c r="AX546" s="77"/>
      <c r="AY546" s="77"/>
      <c r="AZ546" s="77"/>
      <c r="BA546" s="77"/>
      <c r="BB546" s="77"/>
      <c r="BC546" s="77"/>
      <c r="BD546" s="77"/>
      <c r="BE546" s="77"/>
      <c r="BF546" s="77"/>
      <c r="BG546" s="77"/>
      <c r="BH546" s="77"/>
      <c r="BI546" s="77"/>
      <c r="BJ546" s="77"/>
      <c r="BK546" s="77"/>
      <c r="BL546" s="77"/>
      <c r="BM546" s="77"/>
      <c r="BN546" s="77"/>
      <c r="BO546" s="77"/>
      <c r="BP546" s="77"/>
      <c r="BQ546" s="77"/>
      <c r="BR546" s="77"/>
      <c r="BS546" s="77"/>
      <c r="BT546" s="77"/>
      <c r="BU546" s="77"/>
      <c r="BV546" s="77"/>
      <c r="BW546" s="77"/>
      <c r="BX546" s="77"/>
      <c r="BY546" s="77"/>
      <c r="BZ546" s="77"/>
      <c r="CA546" s="77"/>
      <c r="CB546" s="77"/>
      <c r="CC546" s="77"/>
      <c r="CD546" s="77"/>
      <c r="CE546" s="77"/>
      <c r="CF546" s="77"/>
      <c r="CG546" s="77"/>
      <c r="CH546" s="77"/>
      <c r="CI546" s="77"/>
      <c r="CJ546" s="77"/>
      <c r="CK546" s="77"/>
      <c r="CL546" s="77"/>
      <c r="CM546" s="77"/>
      <c r="CN546" s="77"/>
      <c r="CO546" s="77"/>
      <c r="CP546" s="77"/>
      <c r="CQ546" s="77"/>
      <c r="CR546" s="77"/>
      <c r="CS546" s="77"/>
      <c r="CT546" s="77"/>
      <c r="CU546" s="77"/>
      <c r="CV546" s="77"/>
      <c r="CW546" s="77"/>
      <c r="CX546" s="77"/>
      <c r="CY546" s="77"/>
      <c r="CZ546" s="77"/>
      <c r="DA546" s="77"/>
      <c r="DB546" s="77"/>
      <c r="DC546" s="77"/>
      <c r="DD546" s="77"/>
      <c r="DE546" s="77"/>
      <c r="DF546" s="77"/>
      <c r="DG546" s="77"/>
      <c r="DH546" s="77"/>
      <c r="DI546" s="77"/>
      <c r="DJ546" s="77"/>
      <c r="DK546" s="77"/>
      <c r="DL546" s="77"/>
      <c r="DM546" s="77"/>
      <c r="DN546" s="77"/>
      <c r="DO546" s="77"/>
      <c r="DP546" s="77"/>
      <c r="DQ546" s="77"/>
      <c r="DR546" s="77"/>
      <c r="DS546" s="77"/>
      <c r="DT546" s="77"/>
      <c r="DU546" s="77"/>
      <c r="DV546" s="77"/>
      <c r="DW546" s="77"/>
      <c r="DX546" s="77"/>
      <c r="DY546" s="77"/>
      <c r="DZ546" s="77"/>
      <c r="EA546" s="77"/>
      <c r="EB546" s="77"/>
      <c r="EC546" s="77"/>
      <c r="ED546" s="77"/>
      <c r="EE546" s="77"/>
      <c r="EF546" s="77"/>
      <c r="EG546" s="77"/>
      <c r="EH546" s="77"/>
      <c r="EI546" s="77"/>
      <c r="EJ546" s="77"/>
      <c r="EK546" s="77"/>
      <c r="EL546" s="77"/>
      <c r="EM546" s="77"/>
      <c r="EN546" s="77"/>
      <c r="EO546" s="77"/>
      <c r="EP546" s="77"/>
      <c r="EQ546" s="77"/>
      <c r="ER546" s="77"/>
      <c r="ES546" s="77"/>
      <c r="ET546" s="77"/>
      <c r="EU546" s="77"/>
      <c r="EV546" s="77"/>
      <c r="EW546" s="77"/>
      <c r="EX546" s="77"/>
      <c r="EY546" s="77"/>
      <c r="EZ546" s="77"/>
      <c r="FA546" s="77"/>
      <c r="FB546" s="77"/>
      <c r="FC546" s="77"/>
      <c r="FD546" s="77"/>
      <c r="FE546" s="77"/>
      <c r="FF546" s="77"/>
      <c r="FG546" s="77"/>
      <c r="FH546" s="77"/>
      <c r="FI546" s="77"/>
      <c r="FJ546" s="77"/>
      <c r="FK546" s="77"/>
    </row>
    <row r="547" spans="1:167" s="78" customFormat="1" x14ac:dyDescent="0.2">
      <c r="A547" s="97" t="s">
        <v>2320</v>
      </c>
      <c r="B547" s="97" t="s">
        <v>312</v>
      </c>
      <c r="C547" s="98" t="s">
        <v>267</v>
      </c>
      <c r="D547" s="99" t="s">
        <v>5</v>
      </c>
      <c r="E547" s="99">
        <v>1</v>
      </c>
      <c r="F547" s="99"/>
      <c r="G547" s="105">
        <v>5</v>
      </c>
      <c r="H547" s="101">
        <f t="shared" si="27"/>
        <v>1.6666666666666666E-2</v>
      </c>
      <c r="I547" s="123">
        <v>7472.73</v>
      </c>
      <c r="J547" s="103"/>
      <c r="K547" s="101"/>
      <c r="L547" s="102">
        <f t="shared" si="28"/>
        <v>124.55</v>
      </c>
      <c r="M547" s="102">
        <f t="shared" si="29"/>
        <v>3736.5</v>
      </c>
      <c r="N547" s="104"/>
      <c r="O547" s="103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  <c r="AG547" s="77"/>
      <c r="AH547" s="77"/>
      <c r="AI547" s="77"/>
      <c r="AJ547" s="77"/>
      <c r="AK547" s="77"/>
      <c r="AL547" s="77"/>
      <c r="AM547" s="77"/>
      <c r="AN547" s="77"/>
      <c r="AO547" s="77"/>
      <c r="AP547" s="77"/>
      <c r="AQ547" s="77"/>
      <c r="AR547" s="77"/>
      <c r="AS547" s="77"/>
      <c r="AT547" s="77"/>
      <c r="AU547" s="77"/>
      <c r="AV547" s="77"/>
      <c r="AW547" s="77"/>
      <c r="AX547" s="77"/>
      <c r="AY547" s="77"/>
      <c r="AZ547" s="77"/>
      <c r="BA547" s="77"/>
      <c r="BB547" s="77"/>
      <c r="BC547" s="77"/>
      <c r="BD547" s="77"/>
      <c r="BE547" s="77"/>
      <c r="BF547" s="77"/>
      <c r="BG547" s="77"/>
      <c r="BH547" s="77"/>
      <c r="BI547" s="77"/>
      <c r="BJ547" s="77"/>
      <c r="BK547" s="77"/>
      <c r="BL547" s="77"/>
      <c r="BM547" s="77"/>
      <c r="BN547" s="77"/>
      <c r="BO547" s="77"/>
      <c r="BP547" s="77"/>
      <c r="BQ547" s="77"/>
      <c r="BR547" s="77"/>
      <c r="BS547" s="77"/>
      <c r="BT547" s="77"/>
      <c r="BU547" s="77"/>
      <c r="BV547" s="77"/>
      <c r="BW547" s="77"/>
      <c r="BX547" s="77"/>
      <c r="BY547" s="77"/>
      <c r="BZ547" s="77"/>
      <c r="CA547" s="77"/>
      <c r="CB547" s="77"/>
      <c r="CC547" s="77"/>
      <c r="CD547" s="77"/>
      <c r="CE547" s="77"/>
      <c r="CF547" s="77"/>
      <c r="CG547" s="77"/>
      <c r="CH547" s="77"/>
      <c r="CI547" s="77"/>
      <c r="CJ547" s="77"/>
      <c r="CK547" s="77"/>
      <c r="CL547" s="77"/>
      <c r="CM547" s="77"/>
      <c r="CN547" s="77"/>
      <c r="CO547" s="77"/>
      <c r="CP547" s="77"/>
      <c r="CQ547" s="77"/>
      <c r="CR547" s="77"/>
      <c r="CS547" s="77"/>
      <c r="CT547" s="77"/>
      <c r="CU547" s="77"/>
      <c r="CV547" s="77"/>
      <c r="CW547" s="77"/>
      <c r="CX547" s="77"/>
      <c r="CY547" s="77"/>
      <c r="CZ547" s="77"/>
      <c r="DA547" s="77"/>
      <c r="DB547" s="77"/>
      <c r="DC547" s="77"/>
      <c r="DD547" s="77"/>
      <c r="DE547" s="77"/>
      <c r="DF547" s="77"/>
      <c r="DG547" s="77"/>
      <c r="DH547" s="77"/>
      <c r="DI547" s="77"/>
      <c r="DJ547" s="77"/>
      <c r="DK547" s="77"/>
      <c r="DL547" s="77"/>
      <c r="DM547" s="77"/>
      <c r="DN547" s="77"/>
      <c r="DO547" s="77"/>
      <c r="DP547" s="77"/>
      <c r="DQ547" s="77"/>
      <c r="DR547" s="77"/>
      <c r="DS547" s="77"/>
      <c r="DT547" s="77"/>
      <c r="DU547" s="77"/>
      <c r="DV547" s="77"/>
      <c r="DW547" s="77"/>
      <c r="DX547" s="77"/>
      <c r="DY547" s="77"/>
      <c r="DZ547" s="77"/>
      <c r="EA547" s="77"/>
      <c r="EB547" s="77"/>
      <c r="EC547" s="77"/>
      <c r="ED547" s="77"/>
      <c r="EE547" s="77"/>
      <c r="EF547" s="77"/>
      <c r="EG547" s="77"/>
      <c r="EH547" s="77"/>
      <c r="EI547" s="77"/>
      <c r="EJ547" s="77"/>
      <c r="EK547" s="77"/>
      <c r="EL547" s="77"/>
      <c r="EM547" s="77"/>
      <c r="EN547" s="77"/>
      <c r="EO547" s="77"/>
      <c r="EP547" s="77"/>
      <c r="EQ547" s="77"/>
      <c r="ER547" s="77"/>
      <c r="ES547" s="77"/>
      <c r="ET547" s="77"/>
      <c r="EU547" s="77"/>
      <c r="EV547" s="77"/>
      <c r="EW547" s="77"/>
      <c r="EX547" s="77"/>
      <c r="EY547" s="77"/>
      <c r="EZ547" s="77"/>
      <c r="FA547" s="77"/>
      <c r="FB547" s="77"/>
      <c r="FC547" s="77"/>
      <c r="FD547" s="77"/>
      <c r="FE547" s="77"/>
      <c r="FF547" s="77"/>
      <c r="FG547" s="77"/>
      <c r="FH547" s="77"/>
      <c r="FI547" s="77"/>
      <c r="FJ547" s="77"/>
      <c r="FK547" s="77"/>
    </row>
    <row r="548" spans="1:167" s="78" customFormat="1" x14ac:dyDescent="0.2">
      <c r="A548" s="97" t="s">
        <v>2321</v>
      </c>
      <c r="B548" s="97" t="s">
        <v>313</v>
      </c>
      <c r="C548" s="98" t="s">
        <v>268</v>
      </c>
      <c r="D548" s="99" t="s">
        <v>5</v>
      </c>
      <c r="E548" s="99">
        <v>1</v>
      </c>
      <c r="F548" s="99"/>
      <c r="G548" s="105">
        <v>5</v>
      </c>
      <c r="H548" s="101">
        <f t="shared" si="27"/>
        <v>1.6666666666666666E-2</v>
      </c>
      <c r="I548" s="123">
        <v>7986.03</v>
      </c>
      <c r="J548" s="103"/>
      <c r="K548" s="101"/>
      <c r="L548" s="102">
        <f t="shared" si="28"/>
        <v>133.1</v>
      </c>
      <c r="M548" s="102">
        <f t="shared" si="29"/>
        <v>3993</v>
      </c>
      <c r="N548" s="104"/>
      <c r="O548" s="103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  <c r="AK548" s="77"/>
      <c r="AL548" s="77"/>
      <c r="AM548" s="77"/>
      <c r="AN548" s="77"/>
      <c r="AO548" s="77"/>
      <c r="AP548" s="77"/>
      <c r="AQ548" s="77"/>
      <c r="AR548" s="77"/>
      <c r="AS548" s="77"/>
      <c r="AT548" s="77"/>
      <c r="AU548" s="77"/>
      <c r="AV548" s="77"/>
      <c r="AW548" s="77"/>
      <c r="AX548" s="77"/>
      <c r="AY548" s="77"/>
      <c r="AZ548" s="77"/>
      <c r="BA548" s="77"/>
      <c r="BB548" s="77"/>
      <c r="BC548" s="77"/>
      <c r="BD548" s="77"/>
      <c r="BE548" s="77"/>
      <c r="BF548" s="77"/>
      <c r="BG548" s="77"/>
      <c r="BH548" s="77"/>
      <c r="BI548" s="77"/>
      <c r="BJ548" s="77"/>
      <c r="BK548" s="77"/>
      <c r="BL548" s="77"/>
      <c r="BM548" s="77"/>
      <c r="BN548" s="77"/>
      <c r="BO548" s="77"/>
      <c r="BP548" s="77"/>
      <c r="BQ548" s="77"/>
      <c r="BR548" s="77"/>
      <c r="BS548" s="77"/>
      <c r="BT548" s="77"/>
      <c r="BU548" s="77"/>
      <c r="BV548" s="77"/>
      <c r="BW548" s="77"/>
      <c r="BX548" s="77"/>
      <c r="BY548" s="77"/>
      <c r="BZ548" s="77"/>
      <c r="CA548" s="77"/>
      <c r="CB548" s="77"/>
      <c r="CC548" s="77"/>
      <c r="CD548" s="77"/>
      <c r="CE548" s="77"/>
      <c r="CF548" s="77"/>
      <c r="CG548" s="77"/>
      <c r="CH548" s="77"/>
      <c r="CI548" s="77"/>
      <c r="CJ548" s="77"/>
      <c r="CK548" s="77"/>
      <c r="CL548" s="77"/>
      <c r="CM548" s="77"/>
      <c r="CN548" s="77"/>
      <c r="CO548" s="77"/>
      <c r="CP548" s="77"/>
      <c r="CQ548" s="77"/>
      <c r="CR548" s="77"/>
      <c r="CS548" s="77"/>
      <c r="CT548" s="77"/>
      <c r="CU548" s="77"/>
      <c r="CV548" s="77"/>
      <c r="CW548" s="77"/>
      <c r="CX548" s="77"/>
      <c r="CY548" s="77"/>
      <c r="CZ548" s="77"/>
      <c r="DA548" s="77"/>
      <c r="DB548" s="77"/>
      <c r="DC548" s="77"/>
      <c r="DD548" s="77"/>
      <c r="DE548" s="77"/>
      <c r="DF548" s="77"/>
      <c r="DG548" s="77"/>
      <c r="DH548" s="77"/>
      <c r="DI548" s="77"/>
      <c r="DJ548" s="77"/>
      <c r="DK548" s="77"/>
      <c r="DL548" s="77"/>
      <c r="DM548" s="77"/>
      <c r="DN548" s="77"/>
      <c r="DO548" s="77"/>
      <c r="DP548" s="77"/>
      <c r="DQ548" s="77"/>
      <c r="DR548" s="77"/>
      <c r="DS548" s="77"/>
      <c r="DT548" s="77"/>
      <c r="DU548" s="77"/>
      <c r="DV548" s="77"/>
      <c r="DW548" s="77"/>
      <c r="DX548" s="77"/>
      <c r="DY548" s="77"/>
      <c r="DZ548" s="77"/>
      <c r="EA548" s="77"/>
      <c r="EB548" s="77"/>
      <c r="EC548" s="77"/>
      <c r="ED548" s="77"/>
      <c r="EE548" s="77"/>
      <c r="EF548" s="77"/>
      <c r="EG548" s="77"/>
      <c r="EH548" s="77"/>
      <c r="EI548" s="77"/>
      <c r="EJ548" s="77"/>
      <c r="EK548" s="77"/>
      <c r="EL548" s="77"/>
      <c r="EM548" s="77"/>
      <c r="EN548" s="77"/>
      <c r="EO548" s="77"/>
      <c r="EP548" s="77"/>
      <c r="EQ548" s="77"/>
      <c r="ER548" s="77"/>
      <c r="ES548" s="77"/>
      <c r="ET548" s="77"/>
      <c r="EU548" s="77"/>
      <c r="EV548" s="77"/>
      <c r="EW548" s="77"/>
      <c r="EX548" s="77"/>
      <c r="EY548" s="77"/>
      <c r="EZ548" s="77"/>
      <c r="FA548" s="77"/>
      <c r="FB548" s="77"/>
      <c r="FC548" s="77"/>
      <c r="FD548" s="77"/>
      <c r="FE548" s="77"/>
      <c r="FF548" s="77"/>
      <c r="FG548" s="77"/>
      <c r="FH548" s="77"/>
      <c r="FI548" s="77"/>
      <c r="FJ548" s="77"/>
      <c r="FK548" s="77"/>
    </row>
    <row r="549" spans="1:167" s="78" customFormat="1" x14ac:dyDescent="0.2">
      <c r="A549" s="97" t="s">
        <v>2322</v>
      </c>
      <c r="B549" s="97" t="s">
        <v>314</v>
      </c>
      <c r="C549" s="98" t="s">
        <v>269</v>
      </c>
      <c r="D549" s="99" t="s">
        <v>8</v>
      </c>
      <c r="E549" s="99">
        <v>300</v>
      </c>
      <c r="F549" s="99"/>
      <c r="G549" s="105">
        <v>5</v>
      </c>
      <c r="H549" s="101">
        <f t="shared" si="27"/>
        <v>1.6666666666666666E-2</v>
      </c>
      <c r="I549" s="123">
        <v>8.65</v>
      </c>
      <c r="J549" s="103"/>
      <c r="K549" s="101"/>
      <c r="L549" s="102">
        <f t="shared" ref="L549:L580" si="30">IF(ISNUMBER(I549),ROUND(H549*E549*I549,2),"")</f>
        <v>43.25</v>
      </c>
      <c r="M549" s="102">
        <f t="shared" si="29"/>
        <v>1297.5</v>
      </c>
      <c r="N549" s="104"/>
      <c r="O549" s="103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  <c r="AG549" s="77"/>
      <c r="AH549" s="77"/>
      <c r="AI549" s="77"/>
      <c r="AJ549" s="77"/>
      <c r="AK549" s="77"/>
      <c r="AL549" s="77"/>
      <c r="AM549" s="77"/>
      <c r="AN549" s="77"/>
      <c r="AO549" s="77"/>
      <c r="AP549" s="77"/>
      <c r="AQ549" s="77"/>
      <c r="AR549" s="77"/>
      <c r="AS549" s="77"/>
      <c r="AT549" s="77"/>
      <c r="AU549" s="77"/>
      <c r="AV549" s="77"/>
      <c r="AW549" s="77"/>
      <c r="AX549" s="77"/>
      <c r="AY549" s="77"/>
      <c r="AZ549" s="77"/>
      <c r="BA549" s="77"/>
      <c r="BB549" s="77"/>
      <c r="BC549" s="77"/>
      <c r="BD549" s="77"/>
      <c r="BE549" s="77"/>
      <c r="BF549" s="77"/>
      <c r="BG549" s="77"/>
      <c r="BH549" s="77"/>
      <c r="BI549" s="77"/>
      <c r="BJ549" s="77"/>
      <c r="BK549" s="77"/>
      <c r="BL549" s="77"/>
      <c r="BM549" s="77"/>
      <c r="BN549" s="77"/>
      <c r="BO549" s="77"/>
      <c r="BP549" s="77"/>
      <c r="BQ549" s="77"/>
      <c r="BR549" s="77"/>
      <c r="BS549" s="77"/>
      <c r="BT549" s="77"/>
      <c r="BU549" s="77"/>
      <c r="BV549" s="77"/>
      <c r="BW549" s="77"/>
      <c r="BX549" s="77"/>
      <c r="BY549" s="77"/>
      <c r="BZ549" s="77"/>
      <c r="CA549" s="77"/>
      <c r="CB549" s="77"/>
      <c r="CC549" s="77"/>
      <c r="CD549" s="77"/>
      <c r="CE549" s="77"/>
      <c r="CF549" s="77"/>
      <c r="CG549" s="77"/>
      <c r="CH549" s="77"/>
      <c r="CI549" s="77"/>
      <c r="CJ549" s="77"/>
      <c r="CK549" s="77"/>
      <c r="CL549" s="77"/>
      <c r="CM549" s="77"/>
      <c r="CN549" s="77"/>
      <c r="CO549" s="77"/>
      <c r="CP549" s="77"/>
      <c r="CQ549" s="77"/>
      <c r="CR549" s="77"/>
      <c r="CS549" s="77"/>
      <c r="CT549" s="77"/>
      <c r="CU549" s="77"/>
      <c r="CV549" s="77"/>
      <c r="CW549" s="77"/>
      <c r="CX549" s="77"/>
      <c r="CY549" s="77"/>
      <c r="CZ549" s="77"/>
      <c r="DA549" s="77"/>
      <c r="DB549" s="77"/>
      <c r="DC549" s="77"/>
      <c r="DD549" s="77"/>
      <c r="DE549" s="77"/>
      <c r="DF549" s="77"/>
      <c r="DG549" s="77"/>
      <c r="DH549" s="77"/>
      <c r="DI549" s="77"/>
      <c r="DJ549" s="77"/>
      <c r="DK549" s="77"/>
      <c r="DL549" s="77"/>
      <c r="DM549" s="77"/>
      <c r="DN549" s="77"/>
      <c r="DO549" s="77"/>
      <c r="DP549" s="77"/>
      <c r="DQ549" s="77"/>
      <c r="DR549" s="77"/>
      <c r="DS549" s="77"/>
      <c r="DT549" s="77"/>
      <c r="DU549" s="77"/>
      <c r="DV549" s="77"/>
      <c r="DW549" s="77"/>
      <c r="DX549" s="77"/>
      <c r="DY549" s="77"/>
      <c r="DZ549" s="77"/>
      <c r="EA549" s="77"/>
      <c r="EB549" s="77"/>
      <c r="EC549" s="77"/>
      <c r="ED549" s="77"/>
      <c r="EE549" s="77"/>
      <c r="EF549" s="77"/>
      <c r="EG549" s="77"/>
      <c r="EH549" s="77"/>
      <c r="EI549" s="77"/>
      <c r="EJ549" s="77"/>
      <c r="EK549" s="77"/>
      <c r="EL549" s="77"/>
      <c r="EM549" s="77"/>
      <c r="EN549" s="77"/>
      <c r="EO549" s="77"/>
      <c r="EP549" s="77"/>
      <c r="EQ549" s="77"/>
      <c r="ER549" s="77"/>
      <c r="ES549" s="77"/>
      <c r="ET549" s="77"/>
      <c r="EU549" s="77"/>
      <c r="EV549" s="77"/>
      <c r="EW549" s="77"/>
      <c r="EX549" s="77"/>
      <c r="EY549" s="77"/>
      <c r="EZ549" s="77"/>
      <c r="FA549" s="77"/>
      <c r="FB549" s="77"/>
      <c r="FC549" s="77"/>
      <c r="FD549" s="77"/>
      <c r="FE549" s="77"/>
      <c r="FF549" s="77"/>
      <c r="FG549" s="77"/>
      <c r="FH549" s="77"/>
      <c r="FI549" s="77"/>
      <c r="FJ549" s="77"/>
      <c r="FK549" s="77"/>
    </row>
    <row r="550" spans="1:167" s="78" customFormat="1" x14ac:dyDescent="0.2">
      <c r="A550" s="97" t="s">
        <v>2323</v>
      </c>
      <c r="B550" s="97" t="s">
        <v>315</v>
      </c>
      <c r="C550" s="98" t="s">
        <v>270</v>
      </c>
      <c r="D550" s="99" t="s">
        <v>5</v>
      </c>
      <c r="E550" s="99">
        <v>3</v>
      </c>
      <c r="F550" s="99"/>
      <c r="G550" s="105">
        <v>10</v>
      </c>
      <c r="H550" s="101">
        <f t="shared" si="27"/>
        <v>8.3333333333333332E-3</v>
      </c>
      <c r="I550" s="123">
        <v>2880.35</v>
      </c>
      <c r="J550" s="103"/>
      <c r="K550" s="101"/>
      <c r="L550" s="102">
        <f t="shared" si="30"/>
        <v>72.010000000000005</v>
      </c>
      <c r="M550" s="102">
        <f t="shared" si="29"/>
        <v>2160.3000000000002</v>
      </c>
      <c r="N550" s="104"/>
      <c r="O550" s="103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  <c r="AG550" s="77"/>
      <c r="AH550" s="77"/>
      <c r="AI550" s="77"/>
      <c r="AJ550" s="77"/>
      <c r="AK550" s="77"/>
      <c r="AL550" s="77"/>
      <c r="AM550" s="77"/>
      <c r="AN550" s="77"/>
      <c r="AO550" s="77"/>
      <c r="AP550" s="77"/>
      <c r="AQ550" s="77"/>
      <c r="AR550" s="77"/>
      <c r="AS550" s="77"/>
      <c r="AT550" s="77"/>
      <c r="AU550" s="77"/>
      <c r="AV550" s="77"/>
      <c r="AW550" s="77"/>
      <c r="AX550" s="77"/>
      <c r="AY550" s="77"/>
      <c r="AZ550" s="77"/>
      <c r="BA550" s="77"/>
      <c r="BB550" s="77"/>
      <c r="BC550" s="77"/>
      <c r="BD550" s="77"/>
      <c r="BE550" s="77"/>
      <c r="BF550" s="77"/>
      <c r="BG550" s="77"/>
      <c r="BH550" s="77"/>
      <c r="BI550" s="77"/>
      <c r="BJ550" s="77"/>
      <c r="BK550" s="77"/>
      <c r="BL550" s="77"/>
      <c r="BM550" s="77"/>
      <c r="BN550" s="77"/>
      <c r="BO550" s="77"/>
      <c r="BP550" s="77"/>
      <c r="BQ550" s="77"/>
      <c r="BR550" s="77"/>
      <c r="BS550" s="77"/>
      <c r="BT550" s="77"/>
      <c r="BU550" s="77"/>
      <c r="BV550" s="77"/>
      <c r="BW550" s="77"/>
      <c r="BX550" s="77"/>
      <c r="BY550" s="77"/>
      <c r="BZ550" s="77"/>
      <c r="CA550" s="77"/>
      <c r="CB550" s="77"/>
      <c r="CC550" s="77"/>
      <c r="CD550" s="77"/>
      <c r="CE550" s="77"/>
      <c r="CF550" s="77"/>
      <c r="CG550" s="77"/>
      <c r="CH550" s="77"/>
      <c r="CI550" s="77"/>
      <c r="CJ550" s="77"/>
      <c r="CK550" s="77"/>
      <c r="CL550" s="77"/>
      <c r="CM550" s="77"/>
      <c r="CN550" s="77"/>
      <c r="CO550" s="77"/>
      <c r="CP550" s="77"/>
      <c r="CQ550" s="77"/>
      <c r="CR550" s="77"/>
      <c r="CS550" s="77"/>
      <c r="CT550" s="77"/>
      <c r="CU550" s="77"/>
      <c r="CV550" s="77"/>
      <c r="CW550" s="77"/>
      <c r="CX550" s="77"/>
      <c r="CY550" s="77"/>
      <c r="CZ550" s="77"/>
      <c r="DA550" s="77"/>
      <c r="DB550" s="77"/>
      <c r="DC550" s="77"/>
      <c r="DD550" s="77"/>
      <c r="DE550" s="77"/>
      <c r="DF550" s="77"/>
      <c r="DG550" s="77"/>
      <c r="DH550" s="77"/>
      <c r="DI550" s="77"/>
      <c r="DJ550" s="77"/>
      <c r="DK550" s="77"/>
      <c r="DL550" s="77"/>
      <c r="DM550" s="77"/>
      <c r="DN550" s="77"/>
      <c r="DO550" s="77"/>
      <c r="DP550" s="77"/>
      <c r="DQ550" s="77"/>
      <c r="DR550" s="77"/>
      <c r="DS550" s="77"/>
      <c r="DT550" s="77"/>
      <c r="DU550" s="77"/>
      <c r="DV550" s="77"/>
      <c r="DW550" s="77"/>
      <c r="DX550" s="77"/>
      <c r="DY550" s="77"/>
      <c r="DZ550" s="77"/>
      <c r="EA550" s="77"/>
      <c r="EB550" s="77"/>
      <c r="EC550" s="77"/>
      <c r="ED550" s="77"/>
      <c r="EE550" s="77"/>
      <c r="EF550" s="77"/>
      <c r="EG550" s="77"/>
      <c r="EH550" s="77"/>
      <c r="EI550" s="77"/>
      <c r="EJ550" s="77"/>
      <c r="EK550" s="77"/>
      <c r="EL550" s="77"/>
      <c r="EM550" s="77"/>
      <c r="EN550" s="77"/>
      <c r="EO550" s="77"/>
      <c r="EP550" s="77"/>
      <c r="EQ550" s="77"/>
      <c r="ER550" s="77"/>
      <c r="ES550" s="77"/>
      <c r="ET550" s="77"/>
      <c r="EU550" s="77"/>
      <c r="EV550" s="77"/>
      <c r="EW550" s="77"/>
      <c r="EX550" s="77"/>
      <c r="EY550" s="77"/>
      <c r="EZ550" s="77"/>
      <c r="FA550" s="77"/>
      <c r="FB550" s="77"/>
      <c r="FC550" s="77"/>
      <c r="FD550" s="77"/>
      <c r="FE550" s="77"/>
      <c r="FF550" s="77"/>
      <c r="FG550" s="77"/>
      <c r="FH550" s="77"/>
      <c r="FI550" s="77"/>
      <c r="FJ550" s="77"/>
      <c r="FK550" s="77"/>
    </row>
    <row r="551" spans="1:167" s="78" customFormat="1" x14ac:dyDescent="0.2">
      <c r="A551" s="97" t="s">
        <v>2324</v>
      </c>
      <c r="B551" s="97" t="s">
        <v>316</v>
      </c>
      <c r="C551" s="98" t="s">
        <v>271</v>
      </c>
      <c r="D551" s="99" t="s">
        <v>5</v>
      </c>
      <c r="E551" s="99">
        <v>1</v>
      </c>
      <c r="F551" s="99"/>
      <c r="G551" s="105">
        <v>10</v>
      </c>
      <c r="H551" s="101">
        <f t="shared" si="27"/>
        <v>8.3333333333333332E-3</v>
      </c>
      <c r="I551" s="123">
        <v>399</v>
      </c>
      <c r="J551" s="103"/>
      <c r="K551" s="101"/>
      <c r="L551" s="102">
        <f t="shared" si="30"/>
        <v>3.33</v>
      </c>
      <c r="M551" s="102">
        <f t="shared" si="29"/>
        <v>99.9</v>
      </c>
      <c r="N551" s="104"/>
      <c r="O551" s="103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  <c r="AG551" s="77"/>
      <c r="AH551" s="77"/>
      <c r="AI551" s="77"/>
      <c r="AJ551" s="77"/>
      <c r="AK551" s="77"/>
      <c r="AL551" s="77"/>
      <c r="AM551" s="77"/>
      <c r="AN551" s="77"/>
      <c r="AO551" s="77"/>
      <c r="AP551" s="77"/>
      <c r="AQ551" s="77"/>
      <c r="AR551" s="77"/>
      <c r="AS551" s="77"/>
      <c r="AT551" s="77"/>
      <c r="AU551" s="77"/>
      <c r="AV551" s="77"/>
      <c r="AW551" s="77"/>
      <c r="AX551" s="77"/>
      <c r="AY551" s="77"/>
      <c r="AZ551" s="77"/>
      <c r="BA551" s="77"/>
      <c r="BB551" s="77"/>
      <c r="BC551" s="77"/>
      <c r="BD551" s="77"/>
      <c r="BE551" s="77"/>
      <c r="BF551" s="77"/>
      <c r="BG551" s="77"/>
      <c r="BH551" s="77"/>
      <c r="BI551" s="77"/>
      <c r="BJ551" s="77"/>
      <c r="BK551" s="77"/>
      <c r="BL551" s="77"/>
      <c r="BM551" s="77"/>
      <c r="BN551" s="77"/>
      <c r="BO551" s="77"/>
      <c r="BP551" s="77"/>
      <c r="BQ551" s="77"/>
      <c r="BR551" s="77"/>
      <c r="BS551" s="77"/>
      <c r="BT551" s="77"/>
      <c r="BU551" s="77"/>
      <c r="BV551" s="77"/>
      <c r="BW551" s="77"/>
      <c r="BX551" s="77"/>
      <c r="BY551" s="77"/>
      <c r="BZ551" s="77"/>
      <c r="CA551" s="77"/>
      <c r="CB551" s="77"/>
      <c r="CC551" s="77"/>
      <c r="CD551" s="77"/>
      <c r="CE551" s="77"/>
      <c r="CF551" s="77"/>
      <c r="CG551" s="77"/>
      <c r="CH551" s="77"/>
      <c r="CI551" s="77"/>
      <c r="CJ551" s="77"/>
      <c r="CK551" s="77"/>
      <c r="CL551" s="77"/>
      <c r="CM551" s="77"/>
      <c r="CN551" s="77"/>
      <c r="CO551" s="77"/>
      <c r="CP551" s="77"/>
      <c r="CQ551" s="77"/>
      <c r="CR551" s="77"/>
      <c r="CS551" s="77"/>
      <c r="CT551" s="77"/>
      <c r="CU551" s="77"/>
      <c r="CV551" s="77"/>
      <c r="CW551" s="77"/>
      <c r="CX551" s="77"/>
      <c r="CY551" s="77"/>
      <c r="CZ551" s="77"/>
      <c r="DA551" s="77"/>
      <c r="DB551" s="77"/>
      <c r="DC551" s="77"/>
      <c r="DD551" s="77"/>
      <c r="DE551" s="77"/>
      <c r="DF551" s="77"/>
      <c r="DG551" s="77"/>
      <c r="DH551" s="77"/>
      <c r="DI551" s="77"/>
      <c r="DJ551" s="77"/>
      <c r="DK551" s="77"/>
      <c r="DL551" s="77"/>
      <c r="DM551" s="77"/>
      <c r="DN551" s="77"/>
      <c r="DO551" s="77"/>
      <c r="DP551" s="77"/>
      <c r="DQ551" s="77"/>
      <c r="DR551" s="77"/>
      <c r="DS551" s="77"/>
      <c r="DT551" s="77"/>
      <c r="DU551" s="77"/>
      <c r="DV551" s="77"/>
      <c r="DW551" s="77"/>
      <c r="DX551" s="77"/>
      <c r="DY551" s="77"/>
      <c r="DZ551" s="77"/>
      <c r="EA551" s="77"/>
      <c r="EB551" s="77"/>
      <c r="EC551" s="77"/>
      <c r="ED551" s="77"/>
      <c r="EE551" s="77"/>
      <c r="EF551" s="77"/>
      <c r="EG551" s="77"/>
      <c r="EH551" s="77"/>
      <c r="EI551" s="77"/>
      <c r="EJ551" s="77"/>
      <c r="EK551" s="77"/>
      <c r="EL551" s="77"/>
      <c r="EM551" s="77"/>
      <c r="EN551" s="77"/>
      <c r="EO551" s="77"/>
      <c r="EP551" s="77"/>
      <c r="EQ551" s="77"/>
      <c r="ER551" s="77"/>
      <c r="ES551" s="77"/>
      <c r="ET551" s="77"/>
      <c r="EU551" s="77"/>
      <c r="EV551" s="77"/>
      <c r="EW551" s="77"/>
      <c r="EX551" s="77"/>
      <c r="EY551" s="77"/>
      <c r="EZ551" s="77"/>
      <c r="FA551" s="77"/>
      <c r="FB551" s="77"/>
      <c r="FC551" s="77"/>
      <c r="FD551" s="77"/>
      <c r="FE551" s="77"/>
      <c r="FF551" s="77"/>
      <c r="FG551" s="77"/>
      <c r="FH551" s="77"/>
      <c r="FI551" s="77"/>
      <c r="FJ551" s="77"/>
      <c r="FK551" s="77"/>
    </row>
    <row r="552" spans="1:167" s="78" customFormat="1" x14ac:dyDescent="0.2">
      <c r="A552" s="97" t="s">
        <v>2325</v>
      </c>
      <c r="B552" s="97" t="s">
        <v>317</v>
      </c>
      <c r="C552" s="98" t="s">
        <v>272</v>
      </c>
      <c r="D552" s="99" t="s">
        <v>5</v>
      </c>
      <c r="E552" s="99">
        <v>1</v>
      </c>
      <c r="F552" s="99"/>
      <c r="G552" s="105">
        <v>10</v>
      </c>
      <c r="H552" s="101">
        <f t="shared" si="27"/>
        <v>8.3333333333333332E-3</v>
      </c>
      <c r="I552" s="123">
        <v>3261.6</v>
      </c>
      <c r="J552" s="103"/>
      <c r="K552" s="101"/>
      <c r="L552" s="102">
        <f t="shared" si="30"/>
        <v>27.18</v>
      </c>
      <c r="M552" s="102">
        <f t="shared" si="29"/>
        <v>815.4</v>
      </c>
      <c r="N552" s="104"/>
      <c r="O552" s="103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  <c r="AG552" s="77"/>
      <c r="AH552" s="77"/>
      <c r="AI552" s="77"/>
      <c r="AJ552" s="77"/>
      <c r="AK552" s="77"/>
      <c r="AL552" s="77"/>
      <c r="AM552" s="77"/>
      <c r="AN552" s="77"/>
      <c r="AO552" s="77"/>
      <c r="AP552" s="77"/>
      <c r="AQ552" s="77"/>
      <c r="AR552" s="77"/>
      <c r="AS552" s="77"/>
      <c r="AT552" s="77"/>
      <c r="AU552" s="77"/>
      <c r="AV552" s="77"/>
      <c r="AW552" s="77"/>
      <c r="AX552" s="77"/>
      <c r="AY552" s="77"/>
      <c r="AZ552" s="77"/>
      <c r="BA552" s="77"/>
      <c r="BB552" s="77"/>
      <c r="BC552" s="77"/>
      <c r="BD552" s="77"/>
      <c r="BE552" s="77"/>
      <c r="BF552" s="77"/>
      <c r="BG552" s="77"/>
      <c r="BH552" s="77"/>
      <c r="BI552" s="77"/>
      <c r="BJ552" s="77"/>
      <c r="BK552" s="77"/>
      <c r="BL552" s="77"/>
      <c r="BM552" s="77"/>
      <c r="BN552" s="77"/>
      <c r="BO552" s="77"/>
      <c r="BP552" s="77"/>
      <c r="BQ552" s="77"/>
      <c r="BR552" s="77"/>
      <c r="BS552" s="77"/>
      <c r="BT552" s="77"/>
      <c r="BU552" s="77"/>
      <c r="BV552" s="77"/>
      <c r="BW552" s="77"/>
      <c r="BX552" s="77"/>
      <c r="BY552" s="77"/>
      <c r="BZ552" s="77"/>
      <c r="CA552" s="77"/>
      <c r="CB552" s="77"/>
      <c r="CC552" s="77"/>
      <c r="CD552" s="77"/>
      <c r="CE552" s="77"/>
      <c r="CF552" s="77"/>
      <c r="CG552" s="77"/>
      <c r="CH552" s="77"/>
      <c r="CI552" s="77"/>
      <c r="CJ552" s="77"/>
      <c r="CK552" s="77"/>
      <c r="CL552" s="77"/>
      <c r="CM552" s="77"/>
      <c r="CN552" s="77"/>
      <c r="CO552" s="77"/>
      <c r="CP552" s="77"/>
      <c r="CQ552" s="77"/>
      <c r="CR552" s="77"/>
      <c r="CS552" s="77"/>
      <c r="CT552" s="77"/>
      <c r="CU552" s="77"/>
      <c r="CV552" s="77"/>
      <c r="CW552" s="77"/>
      <c r="CX552" s="77"/>
      <c r="CY552" s="77"/>
      <c r="CZ552" s="77"/>
      <c r="DA552" s="77"/>
      <c r="DB552" s="77"/>
      <c r="DC552" s="77"/>
      <c r="DD552" s="77"/>
      <c r="DE552" s="77"/>
      <c r="DF552" s="77"/>
      <c r="DG552" s="77"/>
      <c r="DH552" s="77"/>
      <c r="DI552" s="77"/>
      <c r="DJ552" s="77"/>
      <c r="DK552" s="77"/>
      <c r="DL552" s="77"/>
      <c r="DM552" s="77"/>
      <c r="DN552" s="77"/>
      <c r="DO552" s="77"/>
      <c r="DP552" s="77"/>
      <c r="DQ552" s="77"/>
      <c r="DR552" s="77"/>
      <c r="DS552" s="77"/>
      <c r="DT552" s="77"/>
      <c r="DU552" s="77"/>
      <c r="DV552" s="77"/>
      <c r="DW552" s="77"/>
      <c r="DX552" s="77"/>
      <c r="DY552" s="77"/>
      <c r="DZ552" s="77"/>
      <c r="EA552" s="77"/>
      <c r="EB552" s="77"/>
      <c r="EC552" s="77"/>
      <c r="ED552" s="77"/>
      <c r="EE552" s="77"/>
      <c r="EF552" s="77"/>
      <c r="EG552" s="77"/>
      <c r="EH552" s="77"/>
      <c r="EI552" s="77"/>
      <c r="EJ552" s="77"/>
      <c r="EK552" s="77"/>
      <c r="EL552" s="77"/>
      <c r="EM552" s="77"/>
      <c r="EN552" s="77"/>
      <c r="EO552" s="77"/>
      <c r="EP552" s="77"/>
      <c r="EQ552" s="77"/>
      <c r="ER552" s="77"/>
      <c r="ES552" s="77"/>
      <c r="ET552" s="77"/>
      <c r="EU552" s="77"/>
      <c r="EV552" s="77"/>
      <c r="EW552" s="77"/>
      <c r="EX552" s="77"/>
      <c r="EY552" s="77"/>
      <c r="EZ552" s="77"/>
      <c r="FA552" s="77"/>
      <c r="FB552" s="77"/>
      <c r="FC552" s="77"/>
      <c r="FD552" s="77"/>
      <c r="FE552" s="77"/>
      <c r="FF552" s="77"/>
      <c r="FG552" s="77"/>
      <c r="FH552" s="77"/>
      <c r="FI552" s="77"/>
      <c r="FJ552" s="77"/>
      <c r="FK552" s="77"/>
    </row>
    <row r="553" spans="1:167" s="78" customFormat="1" x14ac:dyDescent="0.2">
      <c r="A553" s="97" t="s">
        <v>2326</v>
      </c>
      <c r="B553" s="97" t="s">
        <v>318</v>
      </c>
      <c r="C553" s="98" t="s">
        <v>273</v>
      </c>
      <c r="D553" s="99" t="s">
        <v>5</v>
      </c>
      <c r="E553" s="99">
        <v>1</v>
      </c>
      <c r="F553" s="99"/>
      <c r="G553" s="105">
        <v>10</v>
      </c>
      <c r="H553" s="101">
        <f t="shared" si="27"/>
        <v>8.3333333333333332E-3</v>
      </c>
      <c r="I553" s="123">
        <v>271.5</v>
      </c>
      <c r="J553" s="103"/>
      <c r="K553" s="101"/>
      <c r="L553" s="102">
        <f t="shared" si="30"/>
        <v>2.2599999999999998</v>
      </c>
      <c r="M553" s="102">
        <f t="shared" si="29"/>
        <v>67.8</v>
      </c>
      <c r="N553" s="104"/>
      <c r="O553" s="103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  <c r="AG553" s="77"/>
      <c r="AH553" s="77"/>
      <c r="AI553" s="77"/>
      <c r="AJ553" s="77"/>
      <c r="AK553" s="77"/>
      <c r="AL553" s="77"/>
      <c r="AM553" s="77"/>
      <c r="AN553" s="77"/>
      <c r="AO553" s="77"/>
      <c r="AP553" s="77"/>
      <c r="AQ553" s="77"/>
      <c r="AR553" s="77"/>
      <c r="AS553" s="77"/>
      <c r="AT553" s="77"/>
      <c r="AU553" s="77"/>
      <c r="AV553" s="77"/>
      <c r="AW553" s="77"/>
      <c r="AX553" s="77"/>
      <c r="AY553" s="77"/>
      <c r="AZ553" s="77"/>
      <c r="BA553" s="77"/>
      <c r="BB553" s="77"/>
      <c r="BC553" s="77"/>
      <c r="BD553" s="77"/>
      <c r="BE553" s="77"/>
      <c r="BF553" s="77"/>
      <c r="BG553" s="77"/>
      <c r="BH553" s="77"/>
      <c r="BI553" s="77"/>
      <c r="BJ553" s="77"/>
      <c r="BK553" s="77"/>
      <c r="BL553" s="77"/>
      <c r="BM553" s="77"/>
      <c r="BN553" s="77"/>
      <c r="BO553" s="77"/>
      <c r="BP553" s="77"/>
      <c r="BQ553" s="77"/>
      <c r="BR553" s="77"/>
      <c r="BS553" s="77"/>
      <c r="BT553" s="77"/>
      <c r="BU553" s="77"/>
      <c r="BV553" s="77"/>
      <c r="BW553" s="77"/>
      <c r="BX553" s="77"/>
      <c r="BY553" s="77"/>
      <c r="BZ553" s="77"/>
      <c r="CA553" s="77"/>
      <c r="CB553" s="77"/>
      <c r="CC553" s="77"/>
      <c r="CD553" s="77"/>
      <c r="CE553" s="77"/>
      <c r="CF553" s="77"/>
      <c r="CG553" s="77"/>
      <c r="CH553" s="77"/>
      <c r="CI553" s="77"/>
      <c r="CJ553" s="77"/>
      <c r="CK553" s="77"/>
      <c r="CL553" s="77"/>
      <c r="CM553" s="77"/>
      <c r="CN553" s="77"/>
      <c r="CO553" s="77"/>
      <c r="CP553" s="77"/>
      <c r="CQ553" s="77"/>
      <c r="CR553" s="77"/>
      <c r="CS553" s="77"/>
      <c r="CT553" s="77"/>
      <c r="CU553" s="77"/>
      <c r="CV553" s="77"/>
      <c r="CW553" s="77"/>
      <c r="CX553" s="77"/>
      <c r="CY553" s="77"/>
      <c r="CZ553" s="77"/>
      <c r="DA553" s="77"/>
      <c r="DB553" s="77"/>
      <c r="DC553" s="77"/>
      <c r="DD553" s="77"/>
      <c r="DE553" s="77"/>
      <c r="DF553" s="77"/>
      <c r="DG553" s="77"/>
      <c r="DH553" s="77"/>
      <c r="DI553" s="77"/>
      <c r="DJ553" s="77"/>
      <c r="DK553" s="77"/>
      <c r="DL553" s="77"/>
      <c r="DM553" s="77"/>
      <c r="DN553" s="77"/>
      <c r="DO553" s="77"/>
      <c r="DP553" s="77"/>
      <c r="DQ553" s="77"/>
      <c r="DR553" s="77"/>
      <c r="DS553" s="77"/>
      <c r="DT553" s="77"/>
      <c r="DU553" s="77"/>
      <c r="DV553" s="77"/>
      <c r="DW553" s="77"/>
      <c r="DX553" s="77"/>
      <c r="DY553" s="77"/>
      <c r="DZ553" s="77"/>
      <c r="EA553" s="77"/>
      <c r="EB553" s="77"/>
      <c r="EC553" s="77"/>
      <c r="ED553" s="77"/>
      <c r="EE553" s="77"/>
      <c r="EF553" s="77"/>
      <c r="EG553" s="77"/>
      <c r="EH553" s="77"/>
      <c r="EI553" s="77"/>
      <c r="EJ553" s="77"/>
      <c r="EK553" s="77"/>
      <c r="EL553" s="77"/>
      <c r="EM553" s="77"/>
      <c r="EN553" s="77"/>
      <c r="EO553" s="77"/>
      <c r="EP553" s="77"/>
      <c r="EQ553" s="77"/>
      <c r="ER553" s="77"/>
      <c r="ES553" s="77"/>
      <c r="ET553" s="77"/>
      <c r="EU553" s="77"/>
      <c r="EV553" s="77"/>
      <c r="EW553" s="77"/>
      <c r="EX553" s="77"/>
      <c r="EY553" s="77"/>
      <c r="EZ553" s="77"/>
      <c r="FA553" s="77"/>
      <c r="FB553" s="77"/>
      <c r="FC553" s="77"/>
      <c r="FD553" s="77"/>
      <c r="FE553" s="77"/>
      <c r="FF553" s="77"/>
      <c r="FG553" s="77"/>
      <c r="FH553" s="77"/>
      <c r="FI553" s="77"/>
      <c r="FJ553" s="77"/>
      <c r="FK553" s="77"/>
    </row>
    <row r="554" spans="1:167" s="78" customFormat="1" x14ac:dyDescent="0.2">
      <c r="A554" s="97" t="s">
        <v>2327</v>
      </c>
      <c r="B554" s="97" t="s">
        <v>319</v>
      </c>
      <c r="C554" s="98" t="s">
        <v>274</v>
      </c>
      <c r="D554" s="99" t="s">
        <v>5</v>
      </c>
      <c r="E554" s="99">
        <v>7</v>
      </c>
      <c r="F554" s="99"/>
      <c r="G554" s="105">
        <v>5</v>
      </c>
      <c r="H554" s="101">
        <f t="shared" si="27"/>
        <v>1.6666666666666666E-2</v>
      </c>
      <c r="I554" s="123">
        <v>190.32</v>
      </c>
      <c r="J554" s="103"/>
      <c r="K554" s="101"/>
      <c r="L554" s="102">
        <f t="shared" si="30"/>
        <v>22.2</v>
      </c>
      <c r="M554" s="102">
        <f t="shared" si="29"/>
        <v>666</v>
      </c>
      <c r="N554" s="104"/>
      <c r="O554" s="103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  <c r="AG554" s="77"/>
      <c r="AH554" s="77"/>
      <c r="AI554" s="77"/>
      <c r="AJ554" s="77"/>
      <c r="AK554" s="77"/>
      <c r="AL554" s="77"/>
      <c r="AM554" s="77"/>
      <c r="AN554" s="77"/>
      <c r="AO554" s="77"/>
      <c r="AP554" s="77"/>
      <c r="AQ554" s="77"/>
      <c r="AR554" s="77"/>
      <c r="AS554" s="77"/>
      <c r="AT554" s="77"/>
      <c r="AU554" s="77"/>
      <c r="AV554" s="77"/>
      <c r="AW554" s="77"/>
      <c r="AX554" s="77"/>
      <c r="AY554" s="77"/>
      <c r="AZ554" s="77"/>
      <c r="BA554" s="77"/>
      <c r="BB554" s="77"/>
      <c r="BC554" s="77"/>
      <c r="BD554" s="77"/>
      <c r="BE554" s="77"/>
      <c r="BF554" s="77"/>
      <c r="BG554" s="77"/>
      <c r="BH554" s="77"/>
      <c r="BI554" s="77"/>
      <c r="BJ554" s="77"/>
      <c r="BK554" s="77"/>
      <c r="BL554" s="77"/>
      <c r="BM554" s="77"/>
      <c r="BN554" s="77"/>
      <c r="BO554" s="77"/>
      <c r="BP554" s="77"/>
      <c r="BQ554" s="77"/>
      <c r="BR554" s="77"/>
      <c r="BS554" s="77"/>
      <c r="BT554" s="77"/>
      <c r="BU554" s="77"/>
      <c r="BV554" s="77"/>
      <c r="BW554" s="77"/>
      <c r="BX554" s="77"/>
      <c r="BY554" s="77"/>
      <c r="BZ554" s="77"/>
      <c r="CA554" s="77"/>
      <c r="CB554" s="77"/>
      <c r="CC554" s="77"/>
      <c r="CD554" s="77"/>
      <c r="CE554" s="77"/>
      <c r="CF554" s="77"/>
      <c r="CG554" s="77"/>
      <c r="CH554" s="77"/>
      <c r="CI554" s="77"/>
      <c r="CJ554" s="77"/>
      <c r="CK554" s="77"/>
      <c r="CL554" s="77"/>
      <c r="CM554" s="77"/>
      <c r="CN554" s="77"/>
      <c r="CO554" s="77"/>
      <c r="CP554" s="77"/>
      <c r="CQ554" s="77"/>
      <c r="CR554" s="77"/>
      <c r="CS554" s="77"/>
      <c r="CT554" s="77"/>
      <c r="CU554" s="77"/>
      <c r="CV554" s="77"/>
      <c r="CW554" s="77"/>
      <c r="CX554" s="77"/>
      <c r="CY554" s="77"/>
      <c r="CZ554" s="77"/>
      <c r="DA554" s="77"/>
      <c r="DB554" s="77"/>
      <c r="DC554" s="77"/>
      <c r="DD554" s="77"/>
      <c r="DE554" s="77"/>
      <c r="DF554" s="77"/>
      <c r="DG554" s="77"/>
      <c r="DH554" s="77"/>
      <c r="DI554" s="77"/>
      <c r="DJ554" s="77"/>
      <c r="DK554" s="77"/>
      <c r="DL554" s="77"/>
      <c r="DM554" s="77"/>
      <c r="DN554" s="77"/>
      <c r="DO554" s="77"/>
      <c r="DP554" s="77"/>
      <c r="DQ554" s="77"/>
      <c r="DR554" s="77"/>
      <c r="DS554" s="77"/>
      <c r="DT554" s="77"/>
      <c r="DU554" s="77"/>
      <c r="DV554" s="77"/>
      <c r="DW554" s="77"/>
      <c r="DX554" s="77"/>
      <c r="DY554" s="77"/>
      <c r="DZ554" s="77"/>
      <c r="EA554" s="77"/>
      <c r="EB554" s="77"/>
      <c r="EC554" s="77"/>
      <c r="ED554" s="77"/>
      <c r="EE554" s="77"/>
      <c r="EF554" s="77"/>
      <c r="EG554" s="77"/>
      <c r="EH554" s="77"/>
      <c r="EI554" s="77"/>
      <c r="EJ554" s="77"/>
      <c r="EK554" s="77"/>
      <c r="EL554" s="77"/>
      <c r="EM554" s="77"/>
      <c r="EN554" s="77"/>
      <c r="EO554" s="77"/>
      <c r="EP554" s="77"/>
      <c r="EQ554" s="77"/>
      <c r="ER554" s="77"/>
      <c r="ES554" s="77"/>
      <c r="ET554" s="77"/>
      <c r="EU554" s="77"/>
      <c r="EV554" s="77"/>
      <c r="EW554" s="77"/>
      <c r="EX554" s="77"/>
      <c r="EY554" s="77"/>
      <c r="EZ554" s="77"/>
      <c r="FA554" s="77"/>
      <c r="FB554" s="77"/>
      <c r="FC554" s="77"/>
      <c r="FD554" s="77"/>
      <c r="FE554" s="77"/>
      <c r="FF554" s="77"/>
      <c r="FG554" s="77"/>
      <c r="FH554" s="77"/>
      <c r="FI554" s="77"/>
      <c r="FJ554" s="77"/>
      <c r="FK554" s="77"/>
    </row>
    <row r="555" spans="1:167" s="78" customFormat="1" x14ac:dyDescent="0.2">
      <c r="A555" s="97" t="s">
        <v>2328</v>
      </c>
      <c r="B555" s="97" t="s">
        <v>320</v>
      </c>
      <c r="C555" s="98" t="s">
        <v>275</v>
      </c>
      <c r="D555" s="99" t="s">
        <v>5</v>
      </c>
      <c r="E555" s="99">
        <v>43</v>
      </c>
      <c r="F555" s="99"/>
      <c r="G555" s="105">
        <v>5</v>
      </c>
      <c r="H555" s="101">
        <f t="shared" si="27"/>
        <v>1.6666666666666666E-2</v>
      </c>
      <c r="I555" s="123">
        <v>222.02</v>
      </c>
      <c r="J555" s="103"/>
      <c r="K555" s="101"/>
      <c r="L555" s="102">
        <f t="shared" si="30"/>
        <v>159.11000000000001</v>
      </c>
      <c r="M555" s="102">
        <f t="shared" si="29"/>
        <v>4773.3</v>
      </c>
      <c r="N555" s="104"/>
      <c r="O555" s="103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77"/>
      <c r="AJ555" s="77"/>
      <c r="AK555" s="77"/>
      <c r="AL555" s="77"/>
      <c r="AM555" s="77"/>
      <c r="AN555" s="77"/>
      <c r="AO555" s="77"/>
      <c r="AP555" s="77"/>
      <c r="AQ555" s="77"/>
      <c r="AR555" s="77"/>
      <c r="AS555" s="77"/>
      <c r="AT555" s="77"/>
      <c r="AU555" s="77"/>
      <c r="AV555" s="77"/>
      <c r="AW555" s="77"/>
      <c r="AX555" s="77"/>
      <c r="AY555" s="77"/>
      <c r="AZ555" s="77"/>
      <c r="BA555" s="77"/>
      <c r="BB555" s="77"/>
      <c r="BC555" s="77"/>
      <c r="BD555" s="77"/>
      <c r="BE555" s="77"/>
      <c r="BF555" s="77"/>
      <c r="BG555" s="77"/>
      <c r="BH555" s="77"/>
      <c r="BI555" s="77"/>
      <c r="BJ555" s="77"/>
      <c r="BK555" s="77"/>
      <c r="BL555" s="77"/>
      <c r="BM555" s="77"/>
      <c r="BN555" s="77"/>
      <c r="BO555" s="77"/>
      <c r="BP555" s="77"/>
      <c r="BQ555" s="77"/>
      <c r="BR555" s="77"/>
      <c r="BS555" s="77"/>
      <c r="BT555" s="77"/>
      <c r="BU555" s="77"/>
      <c r="BV555" s="77"/>
      <c r="BW555" s="77"/>
      <c r="BX555" s="77"/>
      <c r="BY555" s="77"/>
      <c r="BZ555" s="77"/>
      <c r="CA555" s="77"/>
      <c r="CB555" s="77"/>
      <c r="CC555" s="77"/>
      <c r="CD555" s="77"/>
      <c r="CE555" s="77"/>
      <c r="CF555" s="77"/>
      <c r="CG555" s="77"/>
      <c r="CH555" s="77"/>
      <c r="CI555" s="77"/>
      <c r="CJ555" s="77"/>
      <c r="CK555" s="77"/>
      <c r="CL555" s="77"/>
      <c r="CM555" s="77"/>
      <c r="CN555" s="77"/>
      <c r="CO555" s="77"/>
      <c r="CP555" s="77"/>
      <c r="CQ555" s="77"/>
      <c r="CR555" s="77"/>
      <c r="CS555" s="77"/>
      <c r="CT555" s="77"/>
      <c r="CU555" s="77"/>
      <c r="CV555" s="77"/>
      <c r="CW555" s="77"/>
      <c r="CX555" s="77"/>
      <c r="CY555" s="77"/>
      <c r="CZ555" s="77"/>
      <c r="DA555" s="77"/>
      <c r="DB555" s="77"/>
      <c r="DC555" s="77"/>
      <c r="DD555" s="77"/>
      <c r="DE555" s="77"/>
      <c r="DF555" s="77"/>
      <c r="DG555" s="77"/>
      <c r="DH555" s="77"/>
      <c r="DI555" s="77"/>
      <c r="DJ555" s="77"/>
      <c r="DK555" s="77"/>
      <c r="DL555" s="77"/>
      <c r="DM555" s="77"/>
      <c r="DN555" s="77"/>
      <c r="DO555" s="77"/>
      <c r="DP555" s="77"/>
      <c r="DQ555" s="77"/>
      <c r="DR555" s="77"/>
      <c r="DS555" s="77"/>
      <c r="DT555" s="77"/>
      <c r="DU555" s="77"/>
      <c r="DV555" s="77"/>
      <c r="DW555" s="77"/>
      <c r="DX555" s="77"/>
      <c r="DY555" s="77"/>
      <c r="DZ555" s="77"/>
      <c r="EA555" s="77"/>
      <c r="EB555" s="77"/>
      <c r="EC555" s="77"/>
      <c r="ED555" s="77"/>
      <c r="EE555" s="77"/>
      <c r="EF555" s="77"/>
      <c r="EG555" s="77"/>
      <c r="EH555" s="77"/>
      <c r="EI555" s="77"/>
      <c r="EJ555" s="77"/>
      <c r="EK555" s="77"/>
      <c r="EL555" s="77"/>
      <c r="EM555" s="77"/>
      <c r="EN555" s="77"/>
      <c r="EO555" s="77"/>
      <c r="EP555" s="77"/>
      <c r="EQ555" s="77"/>
      <c r="ER555" s="77"/>
      <c r="ES555" s="77"/>
      <c r="ET555" s="77"/>
      <c r="EU555" s="77"/>
      <c r="EV555" s="77"/>
      <c r="EW555" s="77"/>
      <c r="EX555" s="77"/>
      <c r="EY555" s="77"/>
      <c r="EZ555" s="77"/>
      <c r="FA555" s="77"/>
      <c r="FB555" s="77"/>
      <c r="FC555" s="77"/>
      <c r="FD555" s="77"/>
      <c r="FE555" s="77"/>
      <c r="FF555" s="77"/>
      <c r="FG555" s="77"/>
      <c r="FH555" s="77"/>
      <c r="FI555" s="77"/>
      <c r="FJ555" s="77"/>
      <c r="FK555" s="77"/>
    </row>
    <row r="556" spans="1:167" s="78" customFormat="1" x14ac:dyDescent="0.2">
      <c r="A556" s="97" t="s">
        <v>2329</v>
      </c>
      <c r="B556" s="97" t="s">
        <v>321</v>
      </c>
      <c r="C556" s="98" t="s">
        <v>276</v>
      </c>
      <c r="D556" s="99" t="s">
        <v>5</v>
      </c>
      <c r="E556" s="99">
        <v>7</v>
      </c>
      <c r="F556" s="99"/>
      <c r="G556" s="105">
        <v>5</v>
      </c>
      <c r="H556" s="101">
        <f t="shared" si="27"/>
        <v>1.6666666666666666E-2</v>
      </c>
      <c r="I556" s="123">
        <v>207.6</v>
      </c>
      <c r="J556" s="103"/>
      <c r="K556" s="101"/>
      <c r="L556" s="102">
        <f t="shared" si="30"/>
        <v>24.22</v>
      </c>
      <c r="M556" s="102">
        <f t="shared" si="29"/>
        <v>726.6</v>
      </c>
      <c r="N556" s="104"/>
      <c r="O556" s="103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  <c r="AG556" s="77"/>
      <c r="AH556" s="77"/>
      <c r="AI556" s="77"/>
      <c r="AJ556" s="77"/>
      <c r="AK556" s="77"/>
      <c r="AL556" s="77"/>
      <c r="AM556" s="77"/>
      <c r="AN556" s="77"/>
      <c r="AO556" s="77"/>
      <c r="AP556" s="77"/>
      <c r="AQ556" s="77"/>
      <c r="AR556" s="77"/>
      <c r="AS556" s="77"/>
      <c r="AT556" s="77"/>
      <c r="AU556" s="77"/>
      <c r="AV556" s="77"/>
      <c r="AW556" s="77"/>
      <c r="AX556" s="77"/>
      <c r="AY556" s="77"/>
      <c r="AZ556" s="77"/>
      <c r="BA556" s="77"/>
      <c r="BB556" s="77"/>
      <c r="BC556" s="77"/>
      <c r="BD556" s="77"/>
      <c r="BE556" s="77"/>
      <c r="BF556" s="77"/>
      <c r="BG556" s="77"/>
      <c r="BH556" s="77"/>
      <c r="BI556" s="77"/>
      <c r="BJ556" s="77"/>
      <c r="BK556" s="77"/>
      <c r="BL556" s="77"/>
      <c r="BM556" s="77"/>
      <c r="BN556" s="77"/>
      <c r="BO556" s="77"/>
      <c r="BP556" s="77"/>
      <c r="BQ556" s="77"/>
      <c r="BR556" s="77"/>
      <c r="BS556" s="77"/>
      <c r="BT556" s="77"/>
      <c r="BU556" s="77"/>
      <c r="BV556" s="77"/>
      <c r="BW556" s="77"/>
      <c r="BX556" s="77"/>
      <c r="BY556" s="77"/>
      <c r="BZ556" s="77"/>
      <c r="CA556" s="77"/>
      <c r="CB556" s="77"/>
      <c r="CC556" s="77"/>
      <c r="CD556" s="77"/>
      <c r="CE556" s="77"/>
      <c r="CF556" s="77"/>
      <c r="CG556" s="77"/>
      <c r="CH556" s="77"/>
      <c r="CI556" s="77"/>
      <c r="CJ556" s="77"/>
      <c r="CK556" s="77"/>
      <c r="CL556" s="77"/>
      <c r="CM556" s="77"/>
      <c r="CN556" s="77"/>
      <c r="CO556" s="77"/>
      <c r="CP556" s="77"/>
      <c r="CQ556" s="77"/>
      <c r="CR556" s="77"/>
      <c r="CS556" s="77"/>
      <c r="CT556" s="77"/>
      <c r="CU556" s="77"/>
      <c r="CV556" s="77"/>
      <c r="CW556" s="77"/>
      <c r="CX556" s="77"/>
      <c r="CY556" s="77"/>
      <c r="CZ556" s="77"/>
      <c r="DA556" s="77"/>
      <c r="DB556" s="77"/>
      <c r="DC556" s="77"/>
      <c r="DD556" s="77"/>
      <c r="DE556" s="77"/>
      <c r="DF556" s="77"/>
      <c r="DG556" s="77"/>
      <c r="DH556" s="77"/>
      <c r="DI556" s="77"/>
      <c r="DJ556" s="77"/>
      <c r="DK556" s="77"/>
      <c r="DL556" s="77"/>
      <c r="DM556" s="77"/>
      <c r="DN556" s="77"/>
      <c r="DO556" s="77"/>
      <c r="DP556" s="77"/>
      <c r="DQ556" s="77"/>
      <c r="DR556" s="77"/>
      <c r="DS556" s="77"/>
      <c r="DT556" s="77"/>
      <c r="DU556" s="77"/>
      <c r="DV556" s="77"/>
      <c r="DW556" s="77"/>
      <c r="DX556" s="77"/>
      <c r="DY556" s="77"/>
      <c r="DZ556" s="77"/>
      <c r="EA556" s="77"/>
      <c r="EB556" s="77"/>
      <c r="EC556" s="77"/>
      <c r="ED556" s="77"/>
      <c r="EE556" s="77"/>
      <c r="EF556" s="77"/>
      <c r="EG556" s="77"/>
      <c r="EH556" s="77"/>
      <c r="EI556" s="77"/>
      <c r="EJ556" s="77"/>
      <c r="EK556" s="77"/>
      <c r="EL556" s="77"/>
      <c r="EM556" s="77"/>
      <c r="EN556" s="77"/>
      <c r="EO556" s="77"/>
      <c r="EP556" s="77"/>
      <c r="EQ556" s="77"/>
      <c r="ER556" s="77"/>
      <c r="ES556" s="77"/>
      <c r="ET556" s="77"/>
      <c r="EU556" s="77"/>
      <c r="EV556" s="77"/>
      <c r="EW556" s="77"/>
      <c r="EX556" s="77"/>
      <c r="EY556" s="77"/>
      <c r="EZ556" s="77"/>
      <c r="FA556" s="77"/>
      <c r="FB556" s="77"/>
      <c r="FC556" s="77"/>
      <c r="FD556" s="77"/>
      <c r="FE556" s="77"/>
      <c r="FF556" s="77"/>
      <c r="FG556" s="77"/>
      <c r="FH556" s="77"/>
      <c r="FI556" s="77"/>
      <c r="FJ556" s="77"/>
      <c r="FK556" s="77"/>
    </row>
    <row r="557" spans="1:167" s="78" customFormat="1" x14ac:dyDescent="0.2">
      <c r="A557" s="97" t="s">
        <v>2330</v>
      </c>
      <c r="B557" s="97" t="s">
        <v>322</v>
      </c>
      <c r="C557" s="98" t="s">
        <v>277</v>
      </c>
      <c r="D557" s="99" t="s">
        <v>5</v>
      </c>
      <c r="E557" s="99">
        <v>7</v>
      </c>
      <c r="F557" s="99"/>
      <c r="G557" s="105">
        <v>5</v>
      </c>
      <c r="H557" s="101">
        <f t="shared" si="27"/>
        <v>1.6666666666666666E-2</v>
      </c>
      <c r="I557" s="123">
        <v>232.5</v>
      </c>
      <c r="J557" s="103"/>
      <c r="K557" s="101"/>
      <c r="L557" s="102">
        <f t="shared" si="30"/>
        <v>27.13</v>
      </c>
      <c r="M557" s="102">
        <f t="shared" si="29"/>
        <v>813.9</v>
      </c>
      <c r="N557" s="104"/>
      <c r="O557" s="103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77"/>
      <c r="AJ557" s="77"/>
      <c r="AK557" s="77"/>
      <c r="AL557" s="77"/>
      <c r="AM557" s="77"/>
      <c r="AN557" s="77"/>
      <c r="AO557" s="77"/>
      <c r="AP557" s="77"/>
      <c r="AQ557" s="77"/>
      <c r="AR557" s="77"/>
      <c r="AS557" s="77"/>
      <c r="AT557" s="77"/>
      <c r="AU557" s="77"/>
      <c r="AV557" s="77"/>
      <c r="AW557" s="77"/>
      <c r="AX557" s="77"/>
      <c r="AY557" s="77"/>
      <c r="AZ557" s="77"/>
      <c r="BA557" s="77"/>
      <c r="BB557" s="77"/>
      <c r="BC557" s="77"/>
      <c r="BD557" s="77"/>
      <c r="BE557" s="77"/>
      <c r="BF557" s="77"/>
      <c r="BG557" s="77"/>
      <c r="BH557" s="77"/>
      <c r="BI557" s="77"/>
      <c r="BJ557" s="77"/>
      <c r="BK557" s="77"/>
      <c r="BL557" s="77"/>
      <c r="BM557" s="77"/>
      <c r="BN557" s="77"/>
      <c r="BO557" s="77"/>
      <c r="BP557" s="77"/>
      <c r="BQ557" s="77"/>
      <c r="BR557" s="77"/>
      <c r="BS557" s="77"/>
      <c r="BT557" s="77"/>
      <c r="BU557" s="77"/>
      <c r="BV557" s="77"/>
      <c r="BW557" s="77"/>
      <c r="BX557" s="77"/>
      <c r="BY557" s="77"/>
      <c r="BZ557" s="77"/>
      <c r="CA557" s="77"/>
      <c r="CB557" s="77"/>
      <c r="CC557" s="77"/>
      <c r="CD557" s="77"/>
      <c r="CE557" s="77"/>
      <c r="CF557" s="77"/>
      <c r="CG557" s="77"/>
      <c r="CH557" s="77"/>
      <c r="CI557" s="77"/>
      <c r="CJ557" s="77"/>
      <c r="CK557" s="77"/>
      <c r="CL557" s="77"/>
      <c r="CM557" s="77"/>
      <c r="CN557" s="77"/>
      <c r="CO557" s="77"/>
      <c r="CP557" s="77"/>
      <c r="CQ557" s="77"/>
      <c r="CR557" s="77"/>
      <c r="CS557" s="77"/>
      <c r="CT557" s="77"/>
      <c r="CU557" s="77"/>
      <c r="CV557" s="77"/>
      <c r="CW557" s="77"/>
      <c r="CX557" s="77"/>
      <c r="CY557" s="77"/>
      <c r="CZ557" s="77"/>
      <c r="DA557" s="77"/>
      <c r="DB557" s="77"/>
      <c r="DC557" s="77"/>
      <c r="DD557" s="77"/>
      <c r="DE557" s="77"/>
      <c r="DF557" s="77"/>
      <c r="DG557" s="77"/>
      <c r="DH557" s="77"/>
      <c r="DI557" s="77"/>
      <c r="DJ557" s="77"/>
      <c r="DK557" s="77"/>
      <c r="DL557" s="77"/>
      <c r="DM557" s="77"/>
      <c r="DN557" s="77"/>
      <c r="DO557" s="77"/>
      <c r="DP557" s="77"/>
      <c r="DQ557" s="77"/>
      <c r="DR557" s="77"/>
      <c r="DS557" s="77"/>
      <c r="DT557" s="77"/>
      <c r="DU557" s="77"/>
      <c r="DV557" s="77"/>
      <c r="DW557" s="77"/>
      <c r="DX557" s="77"/>
      <c r="DY557" s="77"/>
      <c r="DZ557" s="77"/>
      <c r="EA557" s="77"/>
      <c r="EB557" s="77"/>
      <c r="EC557" s="77"/>
      <c r="ED557" s="77"/>
      <c r="EE557" s="77"/>
      <c r="EF557" s="77"/>
      <c r="EG557" s="77"/>
      <c r="EH557" s="77"/>
      <c r="EI557" s="77"/>
      <c r="EJ557" s="77"/>
      <c r="EK557" s="77"/>
      <c r="EL557" s="77"/>
      <c r="EM557" s="77"/>
      <c r="EN557" s="77"/>
      <c r="EO557" s="77"/>
      <c r="EP557" s="77"/>
      <c r="EQ557" s="77"/>
      <c r="ER557" s="77"/>
      <c r="ES557" s="77"/>
      <c r="ET557" s="77"/>
      <c r="EU557" s="77"/>
      <c r="EV557" s="77"/>
      <c r="EW557" s="77"/>
      <c r="EX557" s="77"/>
      <c r="EY557" s="77"/>
      <c r="EZ557" s="77"/>
      <c r="FA557" s="77"/>
      <c r="FB557" s="77"/>
      <c r="FC557" s="77"/>
      <c r="FD557" s="77"/>
      <c r="FE557" s="77"/>
      <c r="FF557" s="77"/>
      <c r="FG557" s="77"/>
      <c r="FH557" s="77"/>
      <c r="FI557" s="77"/>
      <c r="FJ557" s="77"/>
      <c r="FK557" s="77"/>
    </row>
    <row r="558" spans="1:167" s="78" customFormat="1" x14ac:dyDescent="0.2">
      <c r="A558" s="97" t="s">
        <v>2331</v>
      </c>
      <c r="B558" s="97" t="s">
        <v>323</v>
      </c>
      <c r="C558" s="98" t="s">
        <v>278</v>
      </c>
      <c r="D558" s="99" t="s">
        <v>5</v>
      </c>
      <c r="E558" s="99">
        <v>7</v>
      </c>
      <c r="F558" s="99"/>
      <c r="G558" s="105">
        <v>5</v>
      </c>
      <c r="H558" s="101">
        <f t="shared" si="27"/>
        <v>1.6666666666666666E-2</v>
      </c>
      <c r="I558" s="123">
        <v>41.09</v>
      </c>
      <c r="J558" s="103"/>
      <c r="K558" s="101"/>
      <c r="L558" s="102">
        <f t="shared" si="30"/>
        <v>4.79</v>
      </c>
      <c r="M558" s="102">
        <f t="shared" si="29"/>
        <v>143.69999999999999</v>
      </c>
      <c r="N558" s="104"/>
      <c r="O558" s="103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  <c r="AG558" s="77"/>
      <c r="AH558" s="77"/>
      <c r="AI558" s="77"/>
      <c r="AJ558" s="77"/>
      <c r="AK558" s="77"/>
      <c r="AL558" s="77"/>
      <c r="AM558" s="77"/>
      <c r="AN558" s="77"/>
      <c r="AO558" s="77"/>
      <c r="AP558" s="77"/>
      <c r="AQ558" s="77"/>
      <c r="AR558" s="77"/>
      <c r="AS558" s="77"/>
      <c r="AT558" s="77"/>
      <c r="AU558" s="77"/>
      <c r="AV558" s="77"/>
      <c r="AW558" s="77"/>
      <c r="AX558" s="77"/>
      <c r="AY558" s="77"/>
      <c r="AZ558" s="77"/>
      <c r="BA558" s="77"/>
      <c r="BB558" s="77"/>
      <c r="BC558" s="77"/>
      <c r="BD558" s="77"/>
      <c r="BE558" s="77"/>
      <c r="BF558" s="77"/>
      <c r="BG558" s="77"/>
      <c r="BH558" s="77"/>
      <c r="BI558" s="77"/>
      <c r="BJ558" s="77"/>
      <c r="BK558" s="77"/>
      <c r="BL558" s="77"/>
      <c r="BM558" s="77"/>
      <c r="BN558" s="77"/>
      <c r="BO558" s="77"/>
      <c r="BP558" s="77"/>
      <c r="BQ558" s="77"/>
      <c r="BR558" s="77"/>
      <c r="BS558" s="77"/>
      <c r="BT558" s="77"/>
      <c r="BU558" s="77"/>
      <c r="BV558" s="77"/>
      <c r="BW558" s="77"/>
      <c r="BX558" s="77"/>
      <c r="BY558" s="77"/>
      <c r="BZ558" s="77"/>
      <c r="CA558" s="77"/>
      <c r="CB558" s="77"/>
      <c r="CC558" s="77"/>
      <c r="CD558" s="77"/>
      <c r="CE558" s="77"/>
      <c r="CF558" s="77"/>
      <c r="CG558" s="77"/>
      <c r="CH558" s="77"/>
      <c r="CI558" s="77"/>
      <c r="CJ558" s="77"/>
      <c r="CK558" s="77"/>
      <c r="CL558" s="77"/>
      <c r="CM558" s="77"/>
      <c r="CN558" s="77"/>
      <c r="CO558" s="77"/>
      <c r="CP558" s="77"/>
      <c r="CQ558" s="77"/>
      <c r="CR558" s="77"/>
      <c r="CS558" s="77"/>
      <c r="CT558" s="77"/>
      <c r="CU558" s="77"/>
      <c r="CV558" s="77"/>
      <c r="CW558" s="77"/>
      <c r="CX558" s="77"/>
      <c r="CY558" s="77"/>
      <c r="CZ558" s="77"/>
      <c r="DA558" s="77"/>
      <c r="DB558" s="77"/>
      <c r="DC558" s="77"/>
      <c r="DD558" s="77"/>
      <c r="DE558" s="77"/>
      <c r="DF558" s="77"/>
      <c r="DG558" s="77"/>
      <c r="DH558" s="77"/>
      <c r="DI558" s="77"/>
      <c r="DJ558" s="77"/>
      <c r="DK558" s="77"/>
      <c r="DL558" s="77"/>
      <c r="DM558" s="77"/>
      <c r="DN558" s="77"/>
      <c r="DO558" s="77"/>
      <c r="DP558" s="77"/>
      <c r="DQ558" s="77"/>
      <c r="DR558" s="77"/>
      <c r="DS558" s="77"/>
      <c r="DT558" s="77"/>
      <c r="DU558" s="77"/>
      <c r="DV558" s="77"/>
      <c r="DW558" s="77"/>
      <c r="DX558" s="77"/>
      <c r="DY558" s="77"/>
      <c r="DZ558" s="77"/>
      <c r="EA558" s="77"/>
      <c r="EB558" s="77"/>
      <c r="EC558" s="77"/>
      <c r="ED558" s="77"/>
      <c r="EE558" s="77"/>
      <c r="EF558" s="77"/>
      <c r="EG558" s="77"/>
      <c r="EH558" s="77"/>
      <c r="EI558" s="77"/>
      <c r="EJ558" s="77"/>
      <c r="EK558" s="77"/>
      <c r="EL558" s="77"/>
      <c r="EM558" s="77"/>
      <c r="EN558" s="77"/>
      <c r="EO558" s="77"/>
      <c r="EP558" s="77"/>
      <c r="EQ558" s="77"/>
      <c r="ER558" s="77"/>
      <c r="ES558" s="77"/>
      <c r="ET558" s="77"/>
      <c r="EU558" s="77"/>
      <c r="EV558" s="77"/>
      <c r="EW558" s="77"/>
      <c r="EX558" s="77"/>
      <c r="EY558" s="77"/>
      <c r="EZ558" s="77"/>
      <c r="FA558" s="77"/>
      <c r="FB558" s="77"/>
      <c r="FC558" s="77"/>
      <c r="FD558" s="77"/>
      <c r="FE558" s="77"/>
      <c r="FF558" s="77"/>
      <c r="FG558" s="77"/>
      <c r="FH558" s="77"/>
      <c r="FI558" s="77"/>
      <c r="FJ558" s="77"/>
      <c r="FK558" s="77"/>
    </row>
    <row r="559" spans="1:167" s="78" customFormat="1" x14ac:dyDescent="0.2">
      <c r="A559" s="97" t="s">
        <v>2332</v>
      </c>
      <c r="B559" s="97" t="s">
        <v>324</v>
      </c>
      <c r="C559" s="98" t="s">
        <v>279</v>
      </c>
      <c r="D559" s="99" t="s">
        <v>5</v>
      </c>
      <c r="E559" s="99">
        <v>7</v>
      </c>
      <c r="F559" s="99"/>
      <c r="G559" s="105">
        <v>5</v>
      </c>
      <c r="H559" s="101">
        <f t="shared" si="27"/>
        <v>1.6666666666666666E-2</v>
      </c>
      <c r="I559" s="123">
        <v>58.89</v>
      </c>
      <c r="J559" s="103"/>
      <c r="K559" s="101"/>
      <c r="L559" s="102">
        <f t="shared" si="30"/>
        <v>6.87</v>
      </c>
      <c r="M559" s="102">
        <f t="shared" si="29"/>
        <v>206.1</v>
      </c>
      <c r="N559" s="104"/>
      <c r="O559" s="103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  <c r="AG559" s="77"/>
      <c r="AH559" s="77"/>
      <c r="AI559" s="77"/>
      <c r="AJ559" s="77"/>
      <c r="AK559" s="77"/>
      <c r="AL559" s="77"/>
      <c r="AM559" s="77"/>
      <c r="AN559" s="77"/>
      <c r="AO559" s="77"/>
      <c r="AP559" s="77"/>
      <c r="AQ559" s="77"/>
      <c r="AR559" s="77"/>
      <c r="AS559" s="77"/>
      <c r="AT559" s="77"/>
      <c r="AU559" s="77"/>
      <c r="AV559" s="77"/>
      <c r="AW559" s="77"/>
      <c r="AX559" s="77"/>
      <c r="AY559" s="77"/>
      <c r="AZ559" s="77"/>
      <c r="BA559" s="77"/>
      <c r="BB559" s="77"/>
      <c r="BC559" s="77"/>
      <c r="BD559" s="77"/>
      <c r="BE559" s="77"/>
      <c r="BF559" s="77"/>
      <c r="BG559" s="77"/>
      <c r="BH559" s="77"/>
      <c r="BI559" s="77"/>
      <c r="BJ559" s="77"/>
      <c r="BK559" s="77"/>
      <c r="BL559" s="77"/>
      <c r="BM559" s="77"/>
      <c r="BN559" s="77"/>
      <c r="BO559" s="77"/>
      <c r="BP559" s="77"/>
      <c r="BQ559" s="77"/>
      <c r="BR559" s="77"/>
      <c r="BS559" s="77"/>
      <c r="BT559" s="77"/>
      <c r="BU559" s="77"/>
      <c r="BV559" s="77"/>
      <c r="BW559" s="77"/>
      <c r="BX559" s="77"/>
      <c r="BY559" s="77"/>
      <c r="BZ559" s="77"/>
      <c r="CA559" s="77"/>
      <c r="CB559" s="77"/>
      <c r="CC559" s="77"/>
      <c r="CD559" s="77"/>
      <c r="CE559" s="77"/>
      <c r="CF559" s="77"/>
      <c r="CG559" s="77"/>
      <c r="CH559" s="77"/>
      <c r="CI559" s="77"/>
      <c r="CJ559" s="77"/>
      <c r="CK559" s="77"/>
      <c r="CL559" s="77"/>
      <c r="CM559" s="77"/>
      <c r="CN559" s="77"/>
      <c r="CO559" s="77"/>
      <c r="CP559" s="77"/>
      <c r="CQ559" s="77"/>
      <c r="CR559" s="77"/>
      <c r="CS559" s="77"/>
      <c r="CT559" s="77"/>
      <c r="CU559" s="77"/>
      <c r="CV559" s="77"/>
      <c r="CW559" s="77"/>
      <c r="CX559" s="77"/>
      <c r="CY559" s="77"/>
      <c r="CZ559" s="77"/>
      <c r="DA559" s="77"/>
      <c r="DB559" s="77"/>
      <c r="DC559" s="77"/>
      <c r="DD559" s="77"/>
      <c r="DE559" s="77"/>
      <c r="DF559" s="77"/>
      <c r="DG559" s="77"/>
      <c r="DH559" s="77"/>
      <c r="DI559" s="77"/>
      <c r="DJ559" s="77"/>
      <c r="DK559" s="77"/>
      <c r="DL559" s="77"/>
      <c r="DM559" s="77"/>
      <c r="DN559" s="77"/>
      <c r="DO559" s="77"/>
      <c r="DP559" s="77"/>
      <c r="DQ559" s="77"/>
      <c r="DR559" s="77"/>
      <c r="DS559" s="77"/>
      <c r="DT559" s="77"/>
      <c r="DU559" s="77"/>
      <c r="DV559" s="77"/>
      <c r="DW559" s="77"/>
      <c r="DX559" s="77"/>
      <c r="DY559" s="77"/>
      <c r="DZ559" s="77"/>
      <c r="EA559" s="77"/>
      <c r="EB559" s="77"/>
      <c r="EC559" s="77"/>
      <c r="ED559" s="77"/>
      <c r="EE559" s="77"/>
      <c r="EF559" s="77"/>
      <c r="EG559" s="77"/>
      <c r="EH559" s="77"/>
      <c r="EI559" s="77"/>
      <c r="EJ559" s="77"/>
      <c r="EK559" s="77"/>
      <c r="EL559" s="77"/>
      <c r="EM559" s="77"/>
      <c r="EN559" s="77"/>
      <c r="EO559" s="77"/>
      <c r="EP559" s="77"/>
      <c r="EQ559" s="77"/>
      <c r="ER559" s="77"/>
      <c r="ES559" s="77"/>
      <c r="ET559" s="77"/>
      <c r="EU559" s="77"/>
      <c r="EV559" s="77"/>
      <c r="EW559" s="77"/>
      <c r="EX559" s="77"/>
      <c r="EY559" s="77"/>
      <c r="EZ559" s="77"/>
      <c r="FA559" s="77"/>
      <c r="FB559" s="77"/>
      <c r="FC559" s="77"/>
      <c r="FD559" s="77"/>
      <c r="FE559" s="77"/>
      <c r="FF559" s="77"/>
      <c r="FG559" s="77"/>
      <c r="FH559" s="77"/>
      <c r="FI559" s="77"/>
      <c r="FJ559" s="77"/>
      <c r="FK559" s="77"/>
    </row>
    <row r="560" spans="1:167" s="78" customFormat="1" x14ac:dyDescent="0.2">
      <c r="A560" s="97" t="s">
        <v>2333</v>
      </c>
      <c r="B560" s="97" t="s">
        <v>325</v>
      </c>
      <c r="C560" s="98" t="s">
        <v>280</v>
      </c>
      <c r="D560" s="99" t="s">
        <v>5</v>
      </c>
      <c r="E560" s="99">
        <v>7</v>
      </c>
      <c r="F560" s="99"/>
      <c r="G560" s="105">
        <v>5</v>
      </c>
      <c r="H560" s="101">
        <f t="shared" si="27"/>
        <v>1.6666666666666666E-2</v>
      </c>
      <c r="I560" s="123">
        <v>65.2</v>
      </c>
      <c r="J560" s="103"/>
      <c r="K560" s="101"/>
      <c r="L560" s="102">
        <f t="shared" si="30"/>
        <v>7.61</v>
      </c>
      <c r="M560" s="102">
        <f t="shared" si="29"/>
        <v>228.3</v>
      </c>
      <c r="N560" s="104"/>
      <c r="O560" s="103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  <c r="AG560" s="77"/>
      <c r="AH560" s="77"/>
      <c r="AI560" s="77"/>
      <c r="AJ560" s="77"/>
      <c r="AK560" s="77"/>
      <c r="AL560" s="77"/>
      <c r="AM560" s="77"/>
      <c r="AN560" s="77"/>
      <c r="AO560" s="77"/>
      <c r="AP560" s="77"/>
      <c r="AQ560" s="77"/>
      <c r="AR560" s="77"/>
      <c r="AS560" s="77"/>
      <c r="AT560" s="77"/>
      <c r="AU560" s="77"/>
      <c r="AV560" s="77"/>
      <c r="AW560" s="77"/>
      <c r="AX560" s="77"/>
      <c r="AY560" s="77"/>
      <c r="AZ560" s="77"/>
      <c r="BA560" s="77"/>
      <c r="BB560" s="77"/>
      <c r="BC560" s="77"/>
      <c r="BD560" s="77"/>
      <c r="BE560" s="77"/>
      <c r="BF560" s="77"/>
      <c r="BG560" s="77"/>
      <c r="BH560" s="77"/>
      <c r="BI560" s="77"/>
      <c r="BJ560" s="77"/>
      <c r="BK560" s="77"/>
      <c r="BL560" s="77"/>
      <c r="BM560" s="77"/>
      <c r="BN560" s="77"/>
      <c r="BO560" s="77"/>
      <c r="BP560" s="77"/>
      <c r="BQ560" s="77"/>
      <c r="BR560" s="77"/>
      <c r="BS560" s="77"/>
      <c r="BT560" s="77"/>
      <c r="BU560" s="77"/>
      <c r="BV560" s="77"/>
      <c r="BW560" s="77"/>
      <c r="BX560" s="77"/>
      <c r="BY560" s="77"/>
      <c r="BZ560" s="77"/>
      <c r="CA560" s="77"/>
      <c r="CB560" s="77"/>
      <c r="CC560" s="77"/>
      <c r="CD560" s="77"/>
      <c r="CE560" s="77"/>
      <c r="CF560" s="77"/>
      <c r="CG560" s="77"/>
      <c r="CH560" s="77"/>
      <c r="CI560" s="77"/>
      <c r="CJ560" s="77"/>
      <c r="CK560" s="77"/>
      <c r="CL560" s="77"/>
      <c r="CM560" s="77"/>
      <c r="CN560" s="77"/>
      <c r="CO560" s="77"/>
      <c r="CP560" s="77"/>
      <c r="CQ560" s="77"/>
      <c r="CR560" s="77"/>
      <c r="CS560" s="77"/>
      <c r="CT560" s="77"/>
      <c r="CU560" s="77"/>
      <c r="CV560" s="77"/>
      <c r="CW560" s="77"/>
      <c r="CX560" s="77"/>
      <c r="CY560" s="77"/>
      <c r="CZ560" s="77"/>
      <c r="DA560" s="77"/>
      <c r="DB560" s="77"/>
      <c r="DC560" s="77"/>
      <c r="DD560" s="77"/>
      <c r="DE560" s="77"/>
      <c r="DF560" s="77"/>
      <c r="DG560" s="77"/>
      <c r="DH560" s="77"/>
      <c r="DI560" s="77"/>
      <c r="DJ560" s="77"/>
      <c r="DK560" s="77"/>
      <c r="DL560" s="77"/>
      <c r="DM560" s="77"/>
      <c r="DN560" s="77"/>
      <c r="DO560" s="77"/>
      <c r="DP560" s="77"/>
      <c r="DQ560" s="77"/>
      <c r="DR560" s="77"/>
      <c r="DS560" s="77"/>
      <c r="DT560" s="77"/>
      <c r="DU560" s="77"/>
      <c r="DV560" s="77"/>
      <c r="DW560" s="77"/>
      <c r="DX560" s="77"/>
      <c r="DY560" s="77"/>
      <c r="DZ560" s="77"/>
      <c r="EA560" s="77"/>
      <c r="EB560" s="77"/>
      <c r="EC560" s="77"/>
      <c r="ED560" s="77"/>
      <c r="EE560" s="77"/>
      <c r="EF560" s="77"/>
      <c r="EG560" s="77"/>
      <c r="EH560" s="77"/>
      <c r="EI560" s="77"/>
      <c r="EJ560" s="77"/>
      <c r="EK560" s="77"/>
      <c r="EL560" s="77"/>
      <c r="EM560" s="77"/>
      <c r="EN560" s="77"/>
      <c r="EO560" s="77"/>
      <c r="EP560" s="77"/>
      <c r="EQ560" s="77"/>
      <c r="ER560" s="77"/>
      <c r="ES560" s="77"/>
      <c r="ET560" s="77"/>
      <c r="EU560" s="77"/>
      <c r="EV560" s="77"/>
      <c r="EW560" s="77"/>
      <c r="EX560" s="77"/>
      <c r="EY560" s="77"/>
      <c r="EZ560" s="77"/>
      <c r="FA560" s="77"/>
      <c r="FB560" s="77"/>
      <c r="FC560" s="77"/>
      <c r="FD560" s="77"/>
      <c r="FE560" s="77"/>
      <c r="FF560" s="77"/>
      <c r="FG560" s="77"/>
      <c r="FH560" s="77"/>
      <c r="FI560" s="77"/>
      <c r="FJ560" s="77"/>
      <c r="FK560" s="77"/>
    </row>
    <row r="561" spans="1:167" s="78" customFormat="1" x14ac:dyDescent="0.2">
      <c r="A561" s="97" t="s">
        <v>2334</v>
      </c>
      <c r="B561" s="97" t="s">
        <v>326</v>
      </c>
      <c r="C561" s="98" t="s">
        <v>281</v>
      </c>
      <c r="D561" s="99" t="s">
        <v>5</v>
      </c>
      <c r="E561" s="99">
        <v>7</v>
      </c>
      <c r="F561" s="99"/>
      <c r="G561" s="105">
        <v>5</v>
      </c>
      <c r="H561" s="101">
        <f t="shared" si="27"/>
        <v>1.6666666666666666E-2</v>
      </c>
      <c r="I561" s="123">
        <v>34.520000000000003</v>
      </c>
      <c r="J561" s="103"/>
      <c r="K561" s="101"/>
      <c r="L561" s="102">
        <f t="shared" si="30"/>
        <v>4.03</v>
      </c>
      <c r="M561" s="102">
        <f t="shared" si="29"/>
        <v>120.9</v>
      </c>
      <c r="N561" s="104"/>
      <c r="O561" s="103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  <c r="AG561" s="77"/>
      <c r="AH561" s="77"/>
      <c r="AI561" s="77"/>
      <c r="AJ561" s="77"/>
      <c r="AK561" s="77"/>
      <c r="AL561" s="77"/>
      <c r="AM561" s="77"/>
      <c r="AN561" s="77"/>
      <c r="AO561" s="77"/>
      <c r="AP561" s="77"/>
      <c r="AQ561" s="77"/>
      <c r="AR561" s="77"/>
      <c r="AS561" s="77"/>
      <c r="AT561" s="77"/>
      <c r="AU561" s="77"/>
      <c r="AV561" s="77"/>
      <c r="AW561" s="77"/>
      <c r="AX561" s="77"/>
      <c r="AY561" s="77"/>
      <c r="AZ561" s="77"/>
      <c r="BA561" s="77"/>
      <c r="BB561" s="77"/>
      <c r="BC561" s="77"/>
      <c r="BD561" s="77"/>
      <c r="BE561" s="77"/>
      <c r="BF561" s="77"/>
      <c r="BG561" s="77"/>
      <c r="BH561" s="77"/>
      <c r="BI561" s="77"/>
      <c r="BJ561" s="77"/>
      <c r="BK561" s="77"/>
      <c r="BL561" s="77"/>
      <c r="BM561" s="77"/>
      <c r="BN561" s="77"/>
      <c r="BO561" s="77"/>
      <c r="BP561" s="77"/>
      <c r="BQ561" s="77"/>
      <c r="BR561" s="77"/>
      <c r="BS561" s="77"/>
      <c r="BT561" s="77"/>
      <c r="BU561" s="77"/>
      <c r="BV561" s="77"/>
      <c r="BW561" s="77"/>
      <c r="BX561" s="77"/>
      <c r="BY561" s="77"/>
      <c r="BZ561" s="77"/>
      <c r="CA561" s="77"/>
      <c r="CB561" s="77"/>
      <c r="CC561" s="77"/>
      <c r="CD561" s="77"/>
      <c r="CE561" s="77"/>
      <c r="CF561" s="77"/>
      <c r="CG561" s="77"/>
      <c r="CH561" s="77"/>
      <c r="CI561" s="77"/>
      <c r="CJ561" s="77"/>
      <c r="CK561" s="77"/>
      <c r="CL561" s="77"/>
      <c r="CM561" s="77"/>
      <c r="CN561" s="77"/>
      <c r="CO561" s="77"/>
      <c r="CP561" s="77"/>
      <c r="CQ561" s="77"/>
      <c r="CR561" s="77"/>
      <c r="CS561" s="77"/>
      <c r="CT561" s="77"/>
      <c r="CU561" s="77"/>
      <c r="CV561" s="77"/>
      <c r="CW561" s="77"/>
      <c r="CX561" s="77"/>
      <c r="CY561" s="77"/>
      <c r="CZ561" s="77"/>
      <c r="DA561" s="77"/>
      <c r="DB561" s="77"/>
      <c r="DC561" s="77"/>
      <c r="DD561" s="77"/>
      <c r="DE561" s="77"/>
      <c r="DF561" s="77"/>
      <c r="DG561" s="77"/>
      <c r="DH561" s="77"/>
      <c r="DI561" s="77"/>
      <c r="DJ561" s="77"/>
      <c r="DK561" s="77"/>
      <c r="DL561" s="77"/>
      <c r="DM561" s="77"/>
      <c r="DN561" s="77"/>
      <c r="DO561" s="77"/>
      <c r="DP561" s="77"/>
      <c r="DQ561" s="77"/>
      <c r="DR561" s="77"/>
      <c r="DS561" s="77"/>
      <c r="DT561" s="77"/>
      <c r="DU561" s="77"/>
      <c r="DV561" s="77"/>
      <c r="DW561" s="77"/>
      <c r="DX561" s="77"/>
      <c r="DY561" s="77"/>
      <c r="DZ561" s="77"/>
      <c r="EA561" s="77"/>
      <c r="EB561" s="77"/>
      <c r="EC561" s="77"/>
      <c r="ED561" s="77"/>
      <c r="EE561" s="77"/>
      <c r="EF561" s="77"/>
      <c r="EG561" s="77"/>
      <c r="EH561" s="77"/>
      <c r="EI561" s="77"/>
      <c r="EJ561" s="77"/>
      <c r="EK561" s="77"/>
      <c r="EL561" s="77"/>
      <c r="EM561" s="77"/>
      <c r="EN561" s="77"/>
      <c r="EO561" s="77"/>
      <c r="EP561" s="77"/>
      <c r="EQ561" s="77"/>
      <c r="ER561" s="77"/>
      <c r="ES561" s="77"/>
      <c r="ET561" s="77"/>
      <c r="EU561" s="77"/>
      <c r="EV561" s="77"/>
      <c r="EW561" s="77"/>
      <c r="EX561" s="77"/>
      <c r="EY561" s="77"/>
      <c r="EZ561" s="77"/>
      <c r="FA561" s="77"/>
      <c r="FB561" s="77"/>
      <c r="FC561" s="77"/>
      <c r="FD561" s="77"/>
      <c r="FE561" s="77"/>
      <c r="FF561" s="77"/>
      <c r="FG561" s="77"/>
      <c r="FH561" s="77"/>
      <c r="FI561" s="77"/>
      <c r="FJ561" s="77"/>
      <c r="FK561" s="77"/>
    </row>
    <row r="562" spans="1:167" s="78" customFormat="1" x14ac:dyDescent="0.2">
      <c r="A562" s="97" t="s">
        <v>2335</v>
      </c>
      <c r="B562" s="97" t="s">
        <v>327</v>
      </c>
      <c r="C562" s="98" t="s">
        <v>282</v>
      </c>
      <c r="D562" s="99" t="s">
        <v>5</v>
      </c>
      <c r="E562" s="99">
        <v>7</v>
      </c>
      <c r="F562" s="99"/>
      <c r="G562" s="105">
        <v>5</v>
      </c>
      <c r="H562" s="101">
        <f t="shared" si="27"/>
        <v>1.6666666666666666E-2</v>
      </c>
      <c r="I562" s="123">
        <v>52.6</v>
      </c>
      <c r="J562" s="103"/>
      <c r="K562" s="101"/>
      <c r="L562" s="102">
        <f t="shared" si="30"/>
        <v>6.14</v>
      </c>
      <c r="M562" s="102">
        <f t="shared" si="29"/>
        <v>184.2</v>
      </c>
      <c r="N562" s="104"/>
      <c r="O562" s="103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  <c r="AG562" s="77"/>
      <c r="AH562" s="77"/>
      <c r="AI562" s="77"/>
      <c r="AJ562" s="77"/>
      <c r="AK562" s="77"/>
      <c r="AL562" s="77"/>
      <c r="AM562" s="77"/>
      <c r="AN562" s="77"/>
      <c r="AO562" s="77"/>
      <c r="AP562" s="77"/>
      <c r="AQ562" s="77"/>
      <c r="AR562" s="77"/>
      <c r="AS562" s="77"/>
      <c r="AT562" s="77"/>
      <c r="AU562" s="77"/>
      <c r="AV562" s="77"/>
      <c r="AW562" s="77"/>
      <c r="AX562" s="77"/>
      <c r="AY562" s="77"/>
      <c r="AZ562" s="77"/>
      <c r="BA562" s="77"/>
      <c r="BB562" s="77"/>
      <c r="BC562" s="77"/>
      <c r="BD562" s="77"/>
      <c r="BE562" s="77"/>
      <c r="BF562" s="77"/>
      <c r="BG562" s="77"/>
      <c r="BH562" s="77"/>
      <c r="BI562" s="77"/>
      <c r="BJ562" s="77"/>
      <c r="BK562" s="77"/>
      <c r="BL562" s="77"/>
      <c r="BM562" s="77"/>
      <c r="BN562" s="77"/>
      <c r="BO562" s="77"/>
      <c r="BP562" s="77"/>
      <c r="BQ562" s="77"/>
      <c r="BR562" s="77"/>
      <c r="BS562" s="77"/>
      <c r="BT562" s="77"/>
      <c r="BU562" s="77"/>
      <c r="BV562" s="77"/>
      <c r="BW562" s="77"/>
      <c r="BX562" s="77"/>
      <c r="BY562" s="77"/>
      <c r="BZ562" s="77"/>
      <c r="CA562" s="77"/>
      <c r="CB562" s="77"/>
      <c r="CC562" s="77"/>
      <c r="CD562" s="77"/>
      <c r="CE562" s="77"/>
      <c r="CF562" s="77"/>
      <c r="CG562" s="77"/>
      <c r="CH562" s="77"/>
      <c r="CI562" s="77"/>
      <c r="CJ562" s="77"/>
      <c r="CK562" s="77"/>
      <c r="CL562" s="77"/>
      <c r="CM562" s="77"/>
      <c r="CN562" s="77"/>
      <c r="CO562" s="77"/>
      <c r="CP562" s="77"/>
      <c r="CQ562" s="77"/>
      <c r="CR562" s="77"/>
      <c r="CS562" s="77"/>
      <c r="CT562" s="77"/>
      <c r="CU562" s="77"/>
      <c r="CV562" s="77"/>
      <c r="CW562" s="77"/>
      <c r="CX562" s="77"/>
      <c r="CY562" s="77"/>
      <c r="CZ562" s="77"/>
      <c r="DA562" s="77"/>
      <c r="DB562" s="77"/>
      <c r="DC562" s="77"/>
      <c r="DD562" s="77"/>
      <c r="DE562" s="77"/>
      <c r="DF562" s="77"/>
      <c r="DG562" s="77"/>
      <c r="DH562" s="77"/>
      <c r="DI562" s="77"/>
      <c r="DJ562" s="77"/>
      <c r="DK562" s="77"/>
      <c r="DL562" s="77"/>
      <c r="DM562" s="77"/>
      <c r="DN562" s="77"/>
      <c r="DO562" s="77"/>
      <c r="DP562" s="77"/>
      <c r="DQ562" s="77"/>
      <c r="DR562" s="77"/>
      <c r="DS562" s="77"/>
      <c r="DT562" s="77"/>
      <c r="DU562" s="77"/>
      <c r="DV562" s="77"/>
      <c r="DW562" s="77"/>
      <c r="DX562" s="77"/>
      <c r="DY562" s="77"/>
      <c r="DZ562" s="77"/>
      <c r="EA562" s="77"/>
      <c r="EB562" s="77"/>
      <c r="EC562" s="77"/>
      <c r="ED562" s="77"/>
      <c r="EE562" s="77"/>
      <c r="EF562" s="77"/>
      <c r="EG562" s="77"/>
      <c r="EH562" s="77"/>
      <c r="EI562" s="77"/>
      <c r="EJ562" s="77"/>
      <c r="EK562" s="77"/>
      <c r="EL562" s="77"/>
      <c r="EM562" s="77"/>
      <c r="EN562" s="77"/>
      <c r="EO562" s="77"/>
      <c r="EP562" s="77"/>
      <c r="EQ562" s="77"/>
      <c r="ER562" s="77"/>
      <c r="ES562" s="77"/>
      <c r="ET562" s="77"/>
      <c r="EU562" s="77"/>
      <c r="EV562" s="77"/>
      <c r="EW562" s="77"/>
      <c r="EX562" s="77"/>
      <c r="EY562" s="77"/>
      <c r="EZ562" s="77"/>
      <c r="FA562" s="77"/>
      <c r="FB562" s="77"/>
      <c r="FC562" s="77"/>
      <c r="FD562" s="77"/>
      <c r="FE562" s="77"/>
      <c r="FF562" s="77"/>
      <c r="FG562" s="77"/>
      <c r="FH562" s="77"/>
      <c r="FI562" s="77"/>
      <c r="FJ562" s="77"/>
      <c r="FK562" s="77"/>
    </row>
    <row r="563" spans="1:167" s="78" customFormat="1" x14ac:dyDescent="0.2">
      <c r="A563" s="97" t="s">
        <v>2336</v>
      </c>
      <c r="B563" s="97" t="s">
        <v>328</v>
      </c>
      <c r="C563" s="98" t="s">
        <v>283</v>
      </c>
      <c r="D563" s="99" t="s">
        <v>5</v>
      </c>
      <c r="E563" s="99">
        <v>7</v>
      </c>
      <c r="F563" s="99"/>
      <c r="G563" s="105">
        <v>5</v>
      </c>
      <c r="H563" s="101">
        <f t="shared" si="27"/>
        <v>1.6666666666666666E-2</v>
      </c>
      <c r="I563" s="123">
        <v>89.29</v>
      </c>
      <c r="J563" s="103"/>
      <c r="K563" s="101"/>
      <c r="L563" s="102">
        <f t="shared" si="30"/>
        <v>10.42</v>
      </c>
      <c r="M563" s="102">
        <f t="shared" si="29"/>
        <v>312.60000000000002</v>
      </c>
      <c r="N563" s="104"/>
      <c r="O563" s="103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  <c r="AG563" s="77"/>
      <c r="AH563" s="77"/>
      <c r="AI563" s="77"/>
      <c r="AJ563" s="77"/>
      <c r="AK563" s="77"/>
      <c r="AL563" s="77"/>
      <c r="AM563" s="77"/>
      <c r="AN563" s="77"/>
      <c r="AO563" s="77"/>
      <c r="AP563" s="77"/>
      <c r="AQ563" s="77"/>
      <c r="AR563" s="77"/>
      <c r="AS563" s="77"/>
      <c r="AT563" s="77"/>
      <c r="AU563" s="77"/>
      <c r="AV563" s="77"/>
      <c r="AW563" s="77"/>
      <c r="AX563" s="77"/>
      <c r="AY563" s="77"/>
      <c r="AZ563" s="77"/>
      <c r="BA563" s="77"/>
      <c r="BB563" s="77"/>
      <c r="BC563" s="77"/>
      <c r="BD563" s="77"/>
      <c r="BE563" s="77"/>
      <c r="BF563" s="77"/>
      <c r="BG563" s="77"/>
      <c r="BH563" s="77"/>
      <c r="BI563" s="77"/>
      <c r="BJ563" s="77"/>
      <c r="BK563" s="77"/>
      <c r="BL563" s="77"/>
      <c r="BM563" s="77"/>
      <c r="BN563" s="77"/>
      <c r="BO563" s="77"/>
      <c r="BP563" s="77"/>
      <c r="BQ563" s="77"/>
      <c r="BR563" s="77"/>
      <c r="BS563" s="77"/>
      <c r="BT563" s="77"/>
      <c r="BU563" s="77"/>
      <c r="BV563" s="77"/>
      <c r="BW563" s="77"/>
      <c r="BX563" s="77"/>
      <c r="BY563" s="77"/>
      <c r="BZ563" s="77"/>
      <c r="CA563" s="77"/>
      <c r="CB563" s="77"/>
      <c r="CC563" s="77"/>
      <c r="CD563" s="77"/>
      <c r="CE563" s="77"/>
      <c r="CF563" s="77"/>
      <c r="CG563" s="77"/>
      <c r="CH563" s="77"/>
      <c r="CI563" s="77"/>
      <c r="CJ563" s="77"/>
      <c r="CK563" s="77"/>
      <c r="CL563" s="77"/>
      <c r="CM563" s="77"/>
      <c r="CN563" s="77"/>
      <c r="CO563" s="77"/>
      <c r="CP563" s="77"/>
      <c r="CQ563" s="77"/>
      <c r="CR563" s="77"/>
      <c r="CS563" s="77"/>
      <c r="CT563" s="77"/>
      <c r="CU563" s="77"/>
      <c r="CV563" s="77"/>
      <c r="CW563" s="77"/>
      <c r="CX563" s="77"/>
      <c r="CY563" s="77"/>
      <c r="CZ563" s="77"/>
      <c r="DA563" s="77"/>
      <c r="DB563" s="77"/>
      <c r="DC563" s="77"/>
      <c r="DD563" s="77"/>
      <c r="DE563" s="77"/>
      <c r="DF563" s="77"/>
      <c r="DG563" s="77"/>
      <c r="DH563" s="77"/>
      <c r="DI563" s="77"/>
      <c r="DJ563" s="77"/>
      <c r="DK563" s="77"/>
      <c r="DL563" s="77"/>
      <c r="DM563" s="77"/>
      <c r="DN563" s="77"/>
      <c r="DO563" s="77"/>
      <c r="DP563" s="77"/>
      <c r="DQ563" s="77"/>
      <c r="DR563" s="77"/>
      <c r="DS563" s="77"/>
      <c r="DT563" s="77"/>
      <c r="DU563" s="77"/>
      <c r="DV563" s="77"/>
      <c r="DW563" s="77"/>
      <c r="DX563" s="77"/>
      <c r="DY563" s="77"/>
      <c r="DZ563" s="77"/>
      <c r="EA563" s="77"/>
      <c r="EB563" s="77"/>
      <c r="EC563" s="77"/>
      <c r="ED563" s="77"/>
      <c r="EE563" s="77"/>
      <c r="EF563" s="77"/>
      <c r="EG563" s="77"/>
      <c r="EH563" s="77"/>
      <c r="EI563" s="77"/>
      <c r="EJ563" s="77"/>
      <c r="EK563" s="77"/>
      <c r="EL563" s="77"/>
      <c r="EM563" s="77"/>
      <c r="EN563" s="77"/>
      <c r="EO563" s="77"/>
      <c r="EP563" s="77"/>
      <c r="EQ563" s="77"/>
      <c r="ER563" s="77"/>
      <c r="ES563" s="77"/>
      <c r="ET563" s="77"/>
      <c r="EU563" s="77"/>
      <c r="EV563" s="77"/>
      <c r="EW563" s="77"/>
      <c r="EX563" s="77"/>
      <c r="EY563" s="77"/>
      <c r="EZ563" s="77"/>
      <c r="FA563" s="77"/>
      <c r="FB563" s="77"/>
      <c r="FC563" s="77"/>
      <c r="FD563" s="77"/>
      <c r="FE563" s="77"/>
      <c r="FF563" s="77"/>
      <c r="FG563" s="77"/>
      <c r="FH563" s="77"/>
      <c r="FI563" s="77"/>
      <c r="FJ563" s="77"/>
      <c r="FK563" s="77"/>
    </row>
    <row r="564" spans="1:167" s="78" customFormat="1" x14ac:dyDescent="0.2">
      <c r="A564" s="97" t="s">
        <v>2337</v>
      </c>
      <c r="B564" s="97" t="s">
        <v>329</v>
      </c>
      <c r="C564" s="98" t="s">
        <v>839</v>
      </c>
      <c r="D564" s="99" t="s">
        <v>5</v>
      </c>
      <c r="E564" s="99">
        <v>7</v>
      </c>
      <c r="F564" s="99"/>
      <c r="G564" s="105">
        <v>5</v>
      </c>
      <c r="H564" s="101">
        <f t="shared" si="27"/>
        <v>1.6666666666666666E-2</v>
      </c>
      <c r="I564" s="123">
        <v>310.24</v>
      </c>
      <c r="J564" s="103"/>
      <c r="K564" s="101"/>
      <c r="L564" s="102">
        <f t="shared" si="30"/>
        <v>36.19</v>
      </c>
      <c r="M564" s="102">
        <f t="shared" si="29"/>
        <v>1085.7</v>
      </c>
      <c r="N564" s="104"/>
      <c r="O564" s="103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  <c r="AG564" s="77"/>
      <c r="AH564" s="77"/>
      <c r="AI564" s="77"/>
      <c r="AJ564" s="77"/>
      <c r="AK564" s="77"/>
      <c r="AL564" s="77"/>
      <c r="AM564" s="77"/>
      <c r="AN564" s="77"/>
      <c r="AO564" s="77"/>
      <c r="AP564" s="77"/>
      <c r="AQ564" s="77"/>
      <c r="AR564" s="77"/>
      <c r="AS564" s="77"/>
      <c r="AT564" s="77"/>
      <c r="AU564" s="77"/>
      <c r="AV564" s="77"/>
      <c r="AW564" s="77"/>
      <c r="AX564" s="77"/>
      <c r="AY564" s="77"/>
      <c r="AZ564" s="77"/>
      <c r="BA564" s="77"/>
      <c r="BB564" s="77"/>
      <c r="BC564" s="77"/>
      <c r="BD564" s="77"/>
      <c r="BE564" s="77"/>
      <c r="BF564" s="77"/>
      <c r="BG564" s="77"/>
      <c r="BH564" s="77"/>
      <c r="BI564" s="77"/>
      <c r="BJ564" s="77"/>
      <c r="BK564" s="77"/>
      <c r="BL564" s="77"/>
      <c r="BM564" s="77"/>
      <c r="BN564" s="77"/>
      <c r="BO564" s="77"/>
      <c r="BP564" s="77"/>
      <c r="BQ564" s="77"/>
      <c r="BR564" s="77"/>
      <c r="BS564" s="77"/>
      <c r="BT564" s="77"/>
      <c r="BU564" s="77"/>
      <c r="BV564" s="77"/>
      <c r="BW564" s="77"/>
      <c r="BX564" s="77"/>
      <c r="BY564" s="77"/>
      <c r="BZ564" s="77"/>
      <c r="CA564" s="77"/>
      <c r="CB564" s="77"/>
      <c r="CC564" s="77"/>
      <c r="CD564" s="77"/>
      <c r="CE564" s="77"/>
      <c r="CF564" s="77"/>
      <c r="CG564" s="77"/>
      <c r="CH564" s="77"/>
      <c r="CI564" s="77"/>
      <c r="CJ564" s="77"/>
      <c r="CK564" s="77"/>
      <c r="CL564" s="77"/>
      <c r="CM564" s="77"/>
      <c r="CN564" s="77"/>
      <c r="CO564" s="77"/>
      <c r="CP564" s="77"/>
      <c r="CQ564" s="77"/>
      <c r="CR564" s="77"/>
      <c r="CS564" s="77"/>
      <c r="CT564" s="77"/>
      <c r="CU564" s="77"/>
      <c r="CV564" s="77"/>
      <c r="CW564" s="77"/>
      <c r="CX564" s="77"/>
      <c r="CY564" s="77"/>
      <c r="CZ564" s="77"/>
      <c r="DA564" s="77"/>
      <c r="DB564" s="77"/>
      <c r="DC564" s="77"/>
      <c r="DD564" s="77"/>
      <c r="DE564" s="77"/>
      <c r="DF564" s="77"/>
      <c r="DG564" s="77"/>
      <c r="DH564" s="77"/>
      <c r="DI564" s="77"/>
      <c r="DJ564" s="77"/>
      <c r="DK564" s="77"/>
      <c r="DL564" s="77"/>
      <c r="DM564" s="77"/>
      <c r="DN564" s="77"/>
      <c r="DO564" s="77"/>
      <c r="DP564" s="77"/>
      <c r="DQ564" s="77"/>
      <c r="DR564" s="77"/>
      <c r="DS564" s="77"/>
      <c r="DT564" s="77"/>
      <c r="DU564" s="77"/>
      <c r="DV564" s="77"/>
      <c r="DW564" s="77"/>
      <c r="DX564" s="77"/>
      <c r="DY564" s="77"/>
      <c r="DZ564" s="77"/>
      <c r="EA564" s="77"/>
      <c r="EB564" s="77"/>
      <c r="EC564" s="77"/>
      <c r="ED564" s="77"/>
      <c r="EE564" s="77"/>
      <c r="EF564" s="77"/>
      <c r="EG564" s="77"/>
      <c r="EH564" s="77"/>
      <c r="EI564" s="77"/>
      <c r="EJ564" s="77"/>
      <c r="EK564" s="77"/>
      <c r="EL564" s="77"/>
      <c r="EM564" s="77"/>
      <c r="EN564" s="77"/>
      <c r="EO564" s="77"/>
      <c r="EP564" s="77"/>
      <c r="EQ564" s="77"/>
      <c r="ER564" s="77"/>
      <c r="ES564" s="77"/>
      <c r="ET564" s="77"/>
      <c r="EU564" s="77"/>
      <c r="EV564" s="77"/>
      <c r="EW564" s="77"/>
      <c r="EX564" s="77"/>
      <c r="EY564" s="77"/>
      <c r="EZ564" s="77"/>
      <c r="FA564" s="77"/>
      <c r="FB564" s="77"/>
      <c r="FC564" s="77"/>
      <c r="FD564" s="77"/>
      <c r="FE564" s="77"/>
      <c r="FF564" s="77"/>
      <c r="FG564" s="77"/>
      <c r="FH564" s="77"/>
      <c r="FI564" s="77"/>
      <c r="FJ564" s="77"/>
      <c r="FK564" s="77"/>
    </row>
    <row r="565" spans="1:167" s="78" customFormat="1" x14ac:dyDescent="0.2">
      <c r="A565" s="97" t="s">
        <v>2338</v>
      </c>
      <c r="B565" s="97" t="s">
        <v>330</v>
      </c>
      <c r="C565" s="98" t="s">
        <v>840</v>
      </c>
      <c r="D565" s="99" t="s">
        <v>5</v>
      </c>
      <c r="E565" s="99">
        <v>7</v>
      </c>
      <c r="F565" s="99"/>
      <c r="G565" s="105">
        <v>5</v>
      </c>
      <c r="H565" s="101">
        <f t="shared" si="27"/>
        <v>1.6666666666666666E-2</v>
      </c>
      <c r="I565" s="123">
        <v>168.69</v>
      </c>
      <c r="J565" s="103"/>
      <c r="K565" s="101"/>
      <c r="L565" s="102">
        <f t="shared" si="30"/>
        <v>19.68</v>
      </c>
      <c r="M565" s="102">
        <f t="shared" si="29"/>
        <v>590.4</v>
      </c>
      <c r="N565" s="104"/>
      <c r="O565" s="103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  <c r="AG565" s="77"/>
      <c r="AH565" s="77"/>
      <c r="AI565" s="77"/>
      <c r="AJ565" s="77"/>
      <c r="AK565" s="77"/>
      <c r="AL565" s="77"/>
      <c r="AM565" s="77"/>
      <c r="AN565" s="77"/>
      <c r="AO565" s="77"/>
      <c r="AP565" s="77"/>
      <c r="AQ565" s="77"/>
      <c r="AR565" s="77"/>
      <c r="AS565" s="77"/>
      <c r="AT565" s="77"/>
      <c r="AU565" s="77"/>
      <c r="AV565" s="77"/>
      <c r="AW565" s="77"/>
      <c r="AX565" s="77"/>
      <c r="AY565" s="77"/>
      <c r="AZ565" s="77"/>
      <c r="BA565" s="77"/>
      <c r="BB565" s="77"/>
      <c r="BC565" s="77"/>
      <c r="BD565" s="77"/>
      <c r="BE565" s="77"/>
      <c r="BF565" s="77"/>
      <c r="BG565" s="77"/>
      <c r="BH565" s="77"/>
      <c r="BI565" s="77"/>
      <c r="BJ565" s="77"/>
      <c r="BK565" s="77"/>
      <c r="BL565" s="77"/>
      <c r="BM565" s="77"/>
      <c r="BN565" s="77"/>
      <c r="BO565" s="77"/>
      <c r="BP565" s="77"/>
      <c r="BQ565" s="77"/>
      <c r="BR565" s="77"/>
      <c r="BS565" s="77"/>
      <c r="BT565" s="77"/>
      <c r="BU565" s="77"/>
      <c r="BV565" s="77"/>
      <c r="BW565" s="77"/>
      <c r="BX565" s="77"/>
      <c r="BY565" s="77"/>
      <c r="BZ565" s="77"/>
      <c r="CA565" s="77"/>
      <c r="CB565" s="77"/>
      <c r="CC565" s="77"/>
      <c r="CD565" s="77"/>
      <c r="CE565" s="77"/>
      <c r="CF565" s="77"/>
      <c r="CG565" s="77"/>
      <c r="CH565" s="77"/>
      <c r="CI565" s="77"/>
      <c r="CJ565" s="77"/>
      <c r="CK565" s="77"/>
      <c r="CL565" s="77"/>
      <c r="CM565" s="77"/>
      <c r="CN565" s="77"/>
      <c r="CO565" s="77"/>
      <c r="CP565" s="77"/>
      <c r="CQ565" s="77"/>
      <c r="CR565" s="77"/>
      <c r="CS565" s="77"/>
      <c r="CT565" s="77"/>
      <c r="CU565" s="77"/>
      <c r="CV565" s="77"/>
      <c r="CW565" s="77"/>
      <c r="CX565" s="77"/>
      <c r="CY565" s="77"/>
      <c r="CZ565" s="77"/>
      <c r="DA565" s="77"/>
      <c r="DB565" s="77"/>
      <c r="DC565" s="77"/>
      <c r="DD565" s="77"/>
      <c r="DE565" s="77"/>
      <c r="DF565" s="77"/>
      <c r="DG565" s="77"/>
      <c r="DH565" s="77"/>
      <c r="DI565" s="77"/>
      <c r="DJ565" s="77"/>
      <c r="DK565" s="77"/>
      <c r="DL565" s="77"/>
      <c r="DM565" s="77"/>
      <c r="DN565" s="77"/>
      <c r="DO565" s="77"/>
      <c r="DP565" s="77"/>
      <c r="DQ565" s="77"/>
      <c r="DR565" s="77"/>
      <c r="DS565" s="77"/>
      <c r="DT565" s="77"/>
      <c r="DU565" s="77"/>
      <c r="DV565" s="77"/>
      <c r="DW565" s="77"/>
      <c r="DX565" s="77"/>
      <c r="DY565" s="77"/>
      <c r="DZ565" s="77"/>
      <c r="EA565" s="77"/>
      <c r="EB565" s="77"/>
      <c r="EC565" s="77"/>
      <c r="ED565" s="77"/>
      <c r="EE565" s="77"/>
      <c r="EF565" s="77"/>
      <c r="EG565" s="77"/>
      <c r="EH565" s="77"/>
      <c r="EI565" s="77"/>
      <c r="EJ565" s="77"/>
      <c r="EK565" s="77"/>
      <c r="EL565" s="77"/>
      <c r="EM565" s="77"/>
      <c r="EN565" s="77"/>
      <c r="EO565" s="77"/>
      <c r="EP565" s="77"/>
      <c r="EQ565" s="77"/>
      <c r="ER565" s="77"/>
      <c r="ES565" s="77"/>
      <c r="ET565" s="77"/>
      <c r="EU565" s="77"/>
      <c r="EV565" s="77"/>
      <c r="EW565" s="77"/>
      <c r="EX565" s="77"/>
      <c r="EY565" s="77"/>
      <c r="EZ565" s="77"/>
      <c r="FA565" s="77"/>
      <c r="FB565" s="77"/>
      <c r="FC565" s="77"/>
      <c r="FD565" s="77"/>
      <c r="FE565" s="77"/>
      <c r="FF565" s="77"/>
      <c r="FG565" s="77"/>
      <c r="FH565" s="77"/>
      <c r="FI565" s="77"/>
      <c r="FJ565" s="77"/>
      <c r="FK565" s="77"/>
    </row>
    <row r="566" spans="1:167" s="78" customFormat="1" x14ac:dyDescent="0.2">
      <c r="A566" s="97" t="s">
        <v>2339</v>
      </c>
      <c r="B566" s="97" t="s">
        <v>331</v>
      </c>
      <c r="C566" s="98" t="s">
        <v>284</v>
      </c>
      <c r="D566" s="99" t="s">
        <v>5</v>
      </c>
      <c r="E566" s="99">
        <v>4</v>
      </c>
      <c r="F566" s="99"/>
      <c r="G566" s="105">
        <v>5</v>
      </c>
      <c r="H566" s="101">
        <f t="shared" si="27"/>
        <v>1.6666666666666666E-2</v>
      </c>
      <c r="I566" s="123">
        <v>72.14</v>
      </c>
      <c r="J566" s="103"/>
      <c r="K566" s="101"/>
      <c r="L566" s="102">
        <f t="shared" si="30"/>
        <v>4.8099999999999996</v>
      </c>
      <c r="M566" s="102">
        <f t="shared" si="29"/>
        <v>144.30000000000001</v>
      </c>
      <c r="N566" s="104"/>
      <c r="O566" s="103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77"/>
      <c r="AJ566" s="77"/>
      <c r="AK566" s="77"/>
      <c r="AL566" s="77"/>
      <c r="AM566" s="77"/>
      <c r="AN566" s="77"/>
      <c r="AO566" s="77"/>
      <c r="AP566" s="77"/>
      <c r="AQ566" s="77"/>
      <c r="AR566" s="77"/>
      <c r="AS566" s="77"/>
      <c r="AT566" s="77"/>
      <c r="AU566" s="77"/>
      <c r="AV566" s="77"/>
      <c r="AW566" s="77"/>
      <c r="AX566" s="77"/>
      <c r="AY566" s="77"/>
      <c r="AZ566" s="77"/>
      <c r="BA566" s="77"/>
      <c r="BB566" s="77"/>
      <c r="BC566" s="77"/>
      <c r="BD566" s="77"/>
      <c r="BE566" s="77"/>
      <c r="BF566" s="77"/>
      <c r="BG566" s="77"/>
      <c r="BH566" s="77"/>
      <c r="BI566" s="77"/>
      <c r="BJ566" s="77"/>
      <c r="BK566" s="77"/>
      <c r="BL566" s="77"/>
      <c r="BM566" s="77"/>
      <c r="BN566" s="77"/>
      <c r="BO566" s="77"/>
      <c r="BP566" s="77"/>
      <c r="BQ566" s="77"/>
      <c r="BR566" s="77"/>
      <c r="BS566" s="77"/>
      <c r="BT566" s="77"/>
      <c r="BU566" s="77"/>
      <c r="BV566" s="77"/>
      <c r="BW566" s="77"/>
      <c r="BX566" s="77"/>
      <c r="BY566" s="77"/>
      <c r="BZ566" s="77"/>
      <c r="CA566" s="77"/>
      <c r="CB566" s="77"/>
      <c r="CC566" s="77"/>
      <c r="CD566" s="77"/>
      <c r="CE566" s="77"/>
      <c r="CF566" s="77"/>
      <c r="CG566" s="77"/>
      <c r="CH566" s="77"/>
      <c r="CI566" s="77"/>
      <c r="CJ566" s="77"/>
      <c r="CK566" s="77"/>
      <c r="CL566" s="77"/>
      <c r="CM566" s="77"/>
      <c r="CN566" s="77"/>
      <c r="CO566" s="77"/>
      <c r="CP566" s="77"/>
      <c r="CQ566" s="77"/>
      <c r="CR566" s="77"/>
      <c r="CS566" s="77"/>
      <c r="CT566" s="77"/>
      <c r="CU566" s="77"/>
      <c r="CV566" s="77"/>
      <c r="CW566" s="77"/>
      <c r="CX566" s="77"/>
      <c r="CY566" s="77"/>
      <c r="CZ566" s="77"/>
      <c r="DA566" s="77"/>
      <c r="DB566" s="77"/>
      <c r="DC566" s="77"/>
      <c r="DD566" s="77"/>
      <c r="DE566" s="77"/>
      <c r="DF566" s="77"/>
      <c r="DG566" s="77"/>
      <c r="DH566" s="77"/>
      <c r="DI566" s="77"/>
      <c r="DJ566" s="77"/>
      <c r="DK566" s="77"/>
      <c r="DL566" s="77"/>
      <c r="DM566" s="77"/>
      <c r="DN566" s="77"/>
      <c r="DO566" s="77"/>
      <c r="DP566" s="77"/>
      <c r="DQ566" s="77"/>
      <c r="DR566" s="77"/>
      <c r="DS566" s="77"/>
      <c r="DT566" s="77"/>
      <c r="DU566" s="77"/>
      <c r="DV566" s="77"/>
      <c r="DW566" s="77"/>
      <c r="DX566" s="77"/>
      <c r="DY566" s="77"/>
      <c r="DZ566" s="77"/>
      <c r="EA566" s="77"/>
      <c r="EB566" s="77"/>
      <c r="EC566" s="77"/>
      <c r="ED566" s="77"/>
      <c r="EE566" s="77"/>
      <c r="EF566" s="77"/>
      <c r="EG566" s="77"/>
      <c r="EH566" s="77"/>
      <c r="EI566" s="77"/>
      <c r="EJ566" s="77"/>
      <c r="EK566" s="77"/>
      <c r="EL566" s="77"/>
      <c r="EM566" s="77"/>
      <c r="EN566" s="77"/>
      <c r="EO566" s="77"/>
      <c r="EP566" s="77"/>
      <c r="EQ566" s="77"/>
      <c r="ER566" s="77"/>
      <c r="ES566" s="77"/>
      <c r="ET566" s="77"/>
      <c r="EU566" s="77"/>
      <c r="EV566" s="77"/>
      <c r="EW566" s="77"/>
      <c r="EX566" s="77"/>
      <c r="EY566" s="77"/>
      <c r="EZ566" s="77"/>
      <c r="FA566" s="77"/>
      <c r="FB566" s="77"/>
      <c r="FC566" s="77"/>
      <c r="FD566" s="77"/>
      <c r="FE566" s="77"/>
      <c r="FF566" s="77"/>
      <c r="FG566" s="77"/>
      <c r="FH566" s="77"/>
      <c r="FI566" s="77"/>
      <c r="FJ566" s="77"/>
      <c r="FK566" s="77"/>
    </row>
    <row r="567" spans="1:167" s="78" customFormat="1" x14ac:dyDescent="0.2">
      <c r="A567" s="97" t="s">
        <v>2340</v>
      </c>
      <c r="B567" s="97" t="s">
        <v>332</v>
      </c>
      <c r="C567" s="98" t="s">
        <v>285</v>
      </c>
      <c r="D567" s="99" t="s">
        <v>5</v>
      </c>
      <c r="E567" s="99">
        <v>4</v>
      </c>
      <c r="F567" s="99"/>
      <c r="G567" s="105">
        <v>5</v>
      </c>
      <c r="H567" s="101">
        <f t="shared" si="27"/>
        <v>1.6666666666666666E-2</v>
      </c>
      <c r="I567" s="123">
        <v>499.9</v>
      </c>
      <c r="J567" s="103"/>
      <c r="K567" s="101"/>
      <c r="L567" s="102">
        <f t="shared" si="30"/>
        <v>33.33</v>
      </c>
      <c r="M567" s="102">
        <f t="shared" si="29"/>
        <v>999.9</v>
      </c>
      <c r="N567" s="104"/>
      <c r="O567" s="103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  <c r="AG567" s="77"/>
      <c r="AH567" s="77"/>
      <c r="AI567" s="77"/>
      <c r="AJ567" s="77"/>
      <c r="AK567" s="77"/>
      <c r="AL567" s="77"/>
      <c r="AM567" s="77"/>
      <c r="AN567" s="77"/>
      <c r="AO567" s="77"/>
      <c r="AP567" s="77"/>
      <c r="AQ567" s="77"/>
      <c r="AR567" s="77"/>
      <c r="AS567" s="77"/>
      <c r="AT567" s="77"/>
      <c r="AU567" s="77"/>
      <c r="AV567" s="77"/>
      <c r="AW567" s="77"/>
      <c r="AX567" s="77"/>
      <c r="AY567" s="77"/>
      <c r="AZ567" s="77"/>
      <c r="BA567" s="77"/>
      <c r="BB567" s="77"/>
      <c r="BC567" s="77"/>
      <c r="BD567" s="77"/>
      <c r="BE567" s="77"/>
      <c r="BF567" s="77"/>
      <c r="BG567" s="77"/>
      <c r="BH567" s="77"/>
      <c r="BI567" s="77"/>
      <c r="BJ567" s="77"/>
      <c r="BK567" s="77"/>
      <c r="BL567" s="77"/>
      <c r="BM567" s="77"/>
      <c r="BN567" s="77"/>
      <c r="BO567" s="77"/>
      <c r="BP567" s="77"/>
      <c r="BQ567" s="77"/>
      <c r="BR567" s="77"/>
      <c r="BS567" s="77"/>
      <c r="BT567" s="77"/>
      <c r="BU567" s="77"/>
      <c r="BV567" s="77"/>
      <c r="BW567" s="77"/>
      <c r="BX567" s="77"/>
      <c r="BY567" s="77"/>
      <c r="BZ567" s="77"/>
      <c r="CA567" s="77"/>
      <c r="CB567" s="77"/>
      <c r="CC567" s="77"/>
      <c r="CD567" s="77"/>
      <c r="CE567" s="77"/>
      <c r="CF567" s="77"/>
      <c r="CG567" s="77"/>
      <c r="CH567" s="77"/>
      <c r="CI567" s="77"/>
      <c r="CJ567" s="77"/>
      <c r="CK567" s="77"/>
      <c r="CL567" s="77"/>
      <c r="CM567" s="77"/>
      <c r="CN567" s="77"/>
      <c r="CO567" s="77"/>
      <c r="CP567" s="77"/>
      <c r="CQ567" s="77"/>
      <c r="CR567" s="77"/>
      <c r="CS567" s="77"/>
      <c r="CT567" s="77"/>
      <c r="CU567" s="77"/>
      <c r="CV567" s="77"/>
      <c r="CW567" s="77"/>
      <c r="CX567" s="77"/>
      <c r="CY567" s="77"/>
      <c r="CZ567" s="77"/>
      <c r="DA567" s="77"/>
      <c r="DB567" s="77"/>
      <c r="DC567" s="77"/>
      <c r="DD567" s="77"/>
      <c r="DE567" s="77"/>
      <c r="DF567" s="77"/>
      <c r="DG567" s="77"/>
      <c r="DH567" s="77"/>
      <c r="DI567" s="77"/>
      <c r="DJ567" s="77"/>
      <c r="DK567" s="77"/>
      <c r="DL567" s="77"/>
      <c r="DM567" s="77"/>
      <c r="DN567" s="77"/>
      <c r="DO567" s="77"/>
      <c r="DP567" s="77"/>
      <c r="DQ567" s="77"/>
      <c r="DR567" s="77"/>
      <c r="DS567" s="77"/>
      <c r="DT567" s="77"/>
      <c r="DU567" s="77"/>
      <c r="DV567" s="77"/>
      <c r="DW567" s="77"/>
      <c r="DX567" s="77"/>
      <c r="DY567" s="77"/>
      <c r="DZ567" s="77"/>
      <c r="EA567" s="77"/>
      <c r="EB567" s="77"/>
      <c r="EC567" s="77"/>
      <c r="ED567" s="77"/>
      <c r="EE567" s="77"/>
      <c r="EF567" s="77"/>
      <c r="EG567" s="77"/>
      <c r="EH567" s="77"/>
      <c r="EI567" s="77"/>
      <c r="EJ567" s="77"/>
      <c r="EK567" s="77"/>
      <c r="EL567" s="77"/>
      <c r="EM567" s="77"/>
      <c r="EN567" s="77"/>
      <c r="EO567" s="77"/>
      <c r="EP567" s="77"/>
      <c r="EQ567" s="77"/>
      <c r="ER567" s="77"/>
      <c r="ES567" s="77"/>
      <c r="ET567" s="77"/>
      <c r="EU567" s="77"/>
      <c r="EV567" s="77"/>
      <c r="EW567" s="77"/>
      <c r="EX567" s="77"/>
      <c r="EY567" s="77"/>
      <c r="EZ567" s="77"/>
      <c r="FA567" s="77"/>
      <c r="FB567" s="77"/>
      <c r="FC567" s="77"/>
      <c r="FD567" s="77"/>
      <c r="FE567" s="77"/>
      <c r="FF567" s="77"/>
      <c r="FG567" s="77"/>
      <c r="FH567" s="77"/>
      <c r="FI567" s="77"/>
      <c r="FJ567" s="77"/>
      <c r="FK567" s="77"/>
    </row>
    <row r="568" spans="1:167" s="78" customFormat="1" x14ac:dyDescent="0.2">
      <c r="A568" s="97" t="s">
        <v>2341</v>
      </c>
      <c r="B568" s="97" t="s">
        <v>333</v>
      </c>
      <c r="C568" s="98" t="s">
        <v>286</v>
      </c>
      <c r="D568" s="99" t="s">
        <v>5</v>
      </c>
      <c r="E568" s="99">
        <v>4</v>
      </c>
      <c r="F568" s="99"/>
      <c r="G568" s="105">
        <v>5</v>
      </c>
      <c r="H568" s="101">
        <f t="shared" si="27"/>
        <v>1.6666666666666666E-2</v>
      </c>
      <c r="I568" s="123">
        <v>324.99</v>
      </c>
      <c r="J568" s="103"/>
      <c r="K568" s="101"/>
      <c r="L568" s="102">
        <f t="shared" si="30"/>
        <v>21.67</v>
      </c>
      <c r="M568" s="102">
        <f t="shared" si="29"/>
        <v>650.1</v>
      </c>
      <c r="N568" s="104"/>
      <c r="O568" s="103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  <c r="AG568" s="77"/>
      <c r="AH568" s="77"/>
      <c r="AI568" s="77"/>
      <c r="AJ568" s="77"/>
      <c r="AK568" s="77"/>
      <c r="AL568" s="77"/>
      <c r="AM568" s="77"/>
      <c r="AN568" s="77"/>
      <c r="AO568" s="77"/>
      <c r="AP568" s="77"/>
      <c r="AQ568" s="77"/>
      <c r="AR568" s="77"/>
      <c r="AS568" s="77"/>
      <c r="AT568" s="77"/>
      <c r="AU568" s="77"/>
      <c r="AV568" s="77"/>
      <c r="AW568" s="77"/>
      <c r="AX568" s="77"/>
      <c r="AY568" s="77"/>
      <c r="AZ568" s="77"/>
      <c r="BA568" s="77"/>
      <c r="BB568" s="77"/>
      <c r="BC568" s="77"/>
      <c r="BD568" s="77"/>
      <c r="BE568" s="77"/>
      <c r="BF568" s="77"/>
      <c r="BG568" s="77"/>
      <c r="BH568" s="77"/>
      <c r="BI568" s="77"/>
      <c r="BJ568" s="77"/>
      <c r="BK568" s="77"/>
      <c r="BL568" s="77"/>
      <c r="BM568" s="77"/>
      <c r="BN568" s="77"/>
      <c r="BO568" s="77"/>
      <c r="BP568" s="77"/>
      <c r="BQ568" s="77"/>
      <c r="BR568" s="77"/>
      <c r="BS568" s="77"/>
      <c r="BT568" s="77"/>
      <c r="BU568" s="77"/>
      <c r="BV568" s="77"/>
      <c r="BW568" s="77"/>
      <c r="BX568" s="77"/>
      <c r="BY568" s="77"/>
      <c r="BZ568" s="77"/>
      <c r="CA568" s="77"/>
      <c r="CB568" s="77"/>
      <c r="CC568" s="77"/>
      <c r="CD568" s="77"/>
      <c r="CE568" s="77"/>
      <c r="CF568" s="77"/>
      <c r="CG568" s="77"/>
      <c r="CH568" s="77"/>
      <c r="CI568" s="77"/>
      <c r="CJ568" s="77"/>
      <c r="CK568" s="77"/>
      <c r="CL568" s="77"/>
      <c r="CM568" s="77"/>
      <c r="CN568" s="77"/>
      <c r="CO568" s="77"/>
      <c r="CP568" s="77"/>
      <c r="CQ568" s="77"/>
      <c r="CR568" s="77"/>
      <c r="CS568" s="77"/>
      <c r="CT568" s="77"/>
      <c r="CU568" s="77"/>
      <c r="CV568" s="77"/>
      <c r="CW568" s="77"/>
      <c r="CX568" s="77"/>
      <c r="CY568" s="77"/>
      <c r="CZ568" s="77"/>
      <c r="DA568" s="77"/>
      <c r="DB568" s="77"/>
      <c r="DC568" s="77"/>
      <c r="DD568" s="77"/>
      <c r="DE568" s="77"/>
      <c r="DF568" s="77"/>
      <c r="DG568" s="77"/>
      <c r="DH568" s="77"/>
      <c r="DI568" s="77"/>
      <c r="DJ568" s="77"/>
      <c r="DK568" s="77"/>
      <c r="DL568" s="77"/>
      <c r="DM568" s="77"/>
      <c r="DN568" s="77"/>
      <c r="DO568" s="77"/>
      <c r="DP568" s="77"/>
      <c r="DQ568" s="77"/>
      <c r="DR568" s="77"/>
      <c r="DS568" s="77"/>
      <c r="DT568" s="77"/>
      <c r="DU568" s="77"/>
      <c r="DV568" s="77"/>
      <c r="DW568" s="77"/>
      <c r="DX568" s="77"/>
      <c r="DY568" s="77"/>
      <c r="DZ568" s="77"/>
      <c r="EA568" s="77"/>
      <c r="EB568" s="77"/>
      <c r="EC568" s="77"/>
      <c r="ED568" s="77"/>
      <c r="EE568" s="77"/>
      <c r="EF568" s="77"/>
      <c r="EG568" s="77"/>
      <c r="EH568" s="77"/>
      <c r="EI568" s="77"/>
      <c r="EJ568" s="77"/>
      <c r="EK568" s="77"/>
      <c r="EL568" s="77"/>
      <c r="EM568" s="77"/>
      <c r="EN568" s="77"/>
      <c r="EO568" s="77"/>
      <c r="EP568" s="77"/>
      <c r="EQ568" s="77"/>
      <c r="ER568" s="77"/>
      <c r="ES568" s="77"/>
      <c r="ET568" s="77"/>
      <c r="EU568" s="77"/>
      <c r="EV568" s="77"/>
      <c r="EW568" s="77"/>
      <c r="EX568" s="77"/>
      <c r="EY568" s="77"/>
      <c r="EZ568" s="77"/>
      <c r="FA568" s="77"/>
      <c r="FB568" s="77"/>
      <c r="FC568" s="77"/>
      <c r="FD568" s="77"/>
      <c r="FE568" s="77"/>
      <c r="FF568" s="77"/>
      <c r="FG568" s="77"/>
      <c r="FH568" s="77"/>
      <c r="FI568" s="77"/>
      <c r="FJ568" s="77"/>
      <c r="FK568" s="77"/>
    </row>
    <row r="569" spans="1:167" s="78" customFormat="1" x14ac:dyDescent="0.2">
      <c r="A569" s="97" t="s">
        <v>2342</v>
      </c>
      <c r="B569" s="97" t="s">
        <v>334</v>
      </c>
      <c r="C569" s="98" t="s">
        <v>287</v>
      </c>
      <c r="D569" s="99" t="s">
        <v>5</v>
      </c>
      <c r="E569" s="99">
        <v>4</v>
      </c>
      <c r="F569" s="99"/>
      <c r="G569" s="105">
        <v>5</v>
      </c>
      <c r="H569" s="101">
        <f t="shared" si="27"/>
        <v>1.6666666666666666E-2</v>
      </c>
      <c r="I569" s="123">
        <v>432.9</v>
      </c>
      <c r="J569" s="103"/>
      <c r="K569" s="101"/>
      <c r="L569" s="102">
        <f t="shared" si="30"/>
        <v>28.86</v>
      </c>
      <c r="M569" s="102">
        <f t="shared" si="29"/>
        <v>865.8</v>
      </c>
      <c r="N569" s="104"/>
      <c r="O569" s="103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  <c r="AG569" s="77"/>
      <c r="AH569" s="77"/>
      <c r="AI569" s="77"/>
      <c r="AJ569" s="77"/>
      <c r="AK569" s="77"/>
      <c r="AL569" s="77"/>
      <c r="AM569" s="77"/>
      <c r="AN569" s="77"/>
      <c r="AO569" s="77"/>
      <c r="AP569" s="77"/>
      <c r="AQ569" s="77"/>
      <c r="AR569" s="77"/>
      <c r="AS569" s="77"/>
      <c r="AT569" s="77"/>
      <c r="AU569" s="77"/>
      <c r="AV569" s="77"/>
      <c r="AW569" s="77"/>
      <c r="AX569" s="77"/>
      <c r="AY569" s="77"/>
      <c r="AZ569" s="77"/>
      <c r="BA569" s="77"/>
      <c r="BB569" s="77"/>
      <c r="BC569" s="77"/>
      <c r="BD569" s="77"/>
      <c r="BE569" s="77"/>
      <c r="BF569" s="77"/>
      <c r="BG569" s="77"/>
      <c r="BH569" s="77"/>
      <c r="BI569" s="77"/>
      <c r="BJ569" s="77"/>
      <c r="BK569" s="77"/>
      <c r="BL569" s="77"/>
      <c r="BM569" s="77"/>
      <c r="BN569" s="77"/>
      <c r="BO569" s="77"/>
      <c r="BP569" s="77"/>
      <c r="BQ569" s="77"/>
      <c r="BR569" s="77"/>
      <c r="BS569" s="77"/>
      <c r="BT569" s="77"/>
      <c r="BU569" s="77"/>
      <c r="BV569" s="77"/>
      <c r="BW569" s="77"/>
      <c r="BX569" s="77"/>
      <c r="BY569" s="77"/>
      <c r="BZ569" s="77"/>
      <c r="CA569" s="77"/>
      <c r="CB569" s="77"/>
      <c r="CC569" s="77"/>
      <c r="CD569" s="77"/>
      <c r="CE569" s="77"/>
      <c r="CF569" s="77"/>
      <c r="CG569" s="77"/>
      <c r="CH569" s="77"/>
      <c r="CI569" s="77"/>
      <c r="CJ569" s="77"/>
      <c r="CK569" s="77"/>
      <c r="CL569" s="77"/>
      <c r="CM569" s="77"/>
      <c r="CN569" s="77"/>
      <c r="CO569" s="77"/>
      <c r="CP569" s="77"/>
      <c r="CQ569" s="77"/>
      <c r="CR569" s="77"/>
      <c r="CS569" s="77"/>
      <c r="CT569" s="77"/>
      <c r="CU569" s="77"/>
      <c r="CV569" s="77"/>
      <c r="CW569" s="77"/>
      <c r="CX569" s="77"/>
      <c r="CY569" s="77"/>
      <c r="CZ569" s="77"/>
      <c r="DA569" s="77"/>
      <c r="DB569" s="77"/>
      <c r="DC569" s="77"/>
      <c r="DD569" s="77"/>
      <c r="DE569" s="77"/>
      <c r="DF569" s="77"/>
      <c r="DG569" s="77"/>
      <c r="DH569" s="77"/>
      <c r="DI569" s="77"/>
      <c r="DJ569" s="77"/>
      <c r="DK569" s="77"/>
      <c r="DL569" s="77"/>
      <c r="DM569" s="77"/>
      <c r="DN569" s="77"/>
      <c r="DO569" s="77"/>
      <c r="DP569" s="77"/>
      <c r="DQ569" s="77"/>
      <c r="DR569" s="77"/>
      <c r="DS569" s="77"/>
      <c r="DT569" s="77"/>
      <c r="DU569" s="77"/>
      <c r="DV569" s="77"/>
      <c r="DW569" s="77"/>
      <c r="DX569" s="77"/>
      <c r="DY569" s="77"/>
      <c r="DZ569" s="77"/>
      <c r="EA569" s="77"/>
      <c r="EB569" s="77"/>
      <c r="EC569" s="77"/>
      <c r="ED569" s="77"/>
      <c r="EE569" s="77"/>
      <c r="EF569" s="77"/>
      <c r="EG569" s="77"/>
      <c r="EH569" s="77"/>
      <c r="EI569" s="77"/>
      <c r="EJ569" s="77"/>
      <c r="EK569" s="77"/>
      <c r="EL569" s="77"/>
      <c r="EM569" s="77"/>
      <c r="EN569" s="77"/>
      <c r="EO569" s="77"/>
      <c r="EP569" s="77"/>
      <c r="EQ569" s="77"/>
      <c r="ER569" s="77"/>
      <c r="ES569" s="77"/>
      <c r="ET569" s="77"/>
      <c r="EU569" s="77"/>
      <c r="EV569" s="77"/>
      <c r="EW569" s="77"/>
      <c r="EX569" s="77"/>
      <c r="EY569" s="77"/>
      <c r="EZ569" s="77"/>
      <c r="FA569" s="77"/>
      <c r="FB569" s="77"/>
      <c r="FC569" s="77"/>
      <c r="FD569" s="77"/>
      <c r="FE569" s="77"/>
      <c r="FF569" s="77"/>
      <c r="FG569" s="77"/>
      <c r="FH569" s="77"/>
      <c r="FI569" s="77"/>
      <c r="FJ569" s="77"/>
      <c r="FK569" s="77"/>
    </row>
    <row r="570" spans="1:167" s="78" customFormat="1" x14ac:dyDescent="0.2">
      <c r="A570" s="97" t="s">
        <v>2343</v>
      </c>
      <c r="B570" s="97" t="s">
        <v>335</v>
      </c>
      <c r="C570" s="98" t="s">
        <v>288</v>
      </c>
      <c r="D570" s="99" t="s">
        <v>5</v>
      </c>
      <c r="E570" s="99">
        <v>4</v>
      </c>
      <c r="F570" s="99"/>
      <c r="G570" s="105">
        <v>5</v>
      </c>
      <c r="H570" s="101">
        <f t="shared" si="27"/>
        <v>1.6666666666666666E-2</v>
      </c>
      <c r="I570" s="123">
        <v>468.9</v>
      </c>
      <c r="J570" s="103"/>
      <c r="K570" s="101"/>
      <c r="L570" s="102">
        <f t="shared" si="30"/>
        <v>31.26</v>
      </c>
      <c r="M570" s="102">
        <f t="shared" si="29"/>
        <v>937.8</v>
      </c>
      <c r="N570" s="104"/>
      <c r="O570" s="103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77"/>
      <c r="AJ570" s="77"/>
      <c r="AK570" s="77"/>
      <c r="AL570" s="77"/>
      <c r="AM570" s="77"/>
      <c r="AN570" s="77"/>
      <c r="AO570" s="77"/>
      <c r="AP570" s="77"/>
      <c r="AQ570" s="77"/>
      <c r="AR570" s="77"/>
      <c r="AS570" s="77"/>
      <c r="AT570" s="77"/>
      <c r="AU570" s="77"/>
      <c r="AV570" s="77"/>
      <c r="AW570" s="77"/>
      <c r="AX570" s="77"/>
      <c r="AY570" s="77"/>
      <c r="AZ570" s="77"/>
      <c r="BA570" s="77"/>
      <c r="BB570" s="77"/>
      <c r="BC570" s="77"/>
      <c r="BD570" s="77"/>
      <c r="BE570" s="77"/>
      <c r="BF570" s="77"/>
      <c r="BG570" s="77"/>
      <c r="BH570" s="77"/>
      <c r="BI570" s="77"/>
      <c r="BJ570" s="77"/>
      <c r="BK570" s="77"/>
      <c r="BL570" s="77"/>
      <c r="BM570" s="77"/>
      <c r="BN570" s="77"/>
      <c r="BO570" s="77"/>
      <c r="BP570" s="77"/>
      <c r="BQ570" s="77"/>
      <c r="BR570" s="77"/>
      <c r="BS570" s="77"/>
      <c r="BT570" s="77"/>
      <c r="BU570" s="77"/>
      <c r="BV570" s="77"/>
      <c r="BW570" s="77"/>
      <c r="BX570" s="77"/>
      <c r="BY570" s="77"/>
      <c r="BZ570" s="77"/>
      <c r="CA570" s="77"/>
      <c r="CB570" s="77"/>
      <c r="CC570" s="77"/>
      <c r="CD570" s="77"/>
      <c r="CE570" s="77"/>
      <c r="CF570" s="77"/>
      <c r="CG570" s="77"/>
      <c r="CH570" s="77"/>
      <c r="CI570" s="77"/>
      <c r="CJ570" s="77"/>
      <c r="CK570" s="77"/>
      <c r="CL570" s="77"/>
      <c r="CM570" s="77"/>
      <c r="CN570" s="77"/>
      <c r="CO570" s="77"/>
      <c r="CP570" s="77"/>
      <c r="CQ570" s="77"/>
      <c r="CR570" s="77"/>
      <c r="CS570" s="77"/>
      <c r="CT570" s="77"/>
      <c r="CU570" s="77"/>
      <c r="CV570" s="77"/>
      <c r="CW570" s="77"/>
      <c r="CX570" s="77"/>
      <c r="CY570" s="77"/>
      <c r="CZ570" s="77"/>
      <c r="DA570" s="77"/>
      <c r="DB570" s="77"/>
      <c r="DC570" s="77"/>
      <c r="DD570" s="77"/>
      <c r="DE570" s="77"/>
      <c r="DF570" s="77"/>
      <c r="DG570" s="77"/>
      <c r="DH570" s="77"/>
      <c r="DI570" s="77"/>
      <c r="DJ570" s="77"/>
      <c r="DK570" s="77"/>
      <c r="DL570" s="77"/>
      <c r="DM570" s="77"/>
      <c r="DN570" s="77"/>
      <c r="DO570" s="77"/>
      <c r="DP570" s="77"/>
      <c r="DQ570" s="77"/>
      <c r="DR570" s="77"/>
      <c r="DS570" s="77"/>
      <c r="DT570" s="77"/>
      <c r="DU570" s="77"/>
      <c r="DV570" s="77"/>
      <c r="DW570" s="77"/>
      <c r="DX570" s="77"/>
      <c r="DY570" s="77"/>
      <c r="DZ570" s="77"/>
      <c r="EA570" s="77"/>
      <c r="EB570" s="77"/>
      <c r="EC570" s="77"/>
      <c r="ED570" s="77"/>
      <c r="EE570" s="77"/>
      <c r="EF570" s="77"/>
      <c r="EG570" s="77"/>
      <c r="EH570" s="77"/>
      <c r="EI570" s="77"/>
      <c r="EJ570" s="77"/>
      <c r="EK570" s="77"/>
      <c r="EL570" s="77"/>
      <c r="EM570" s="77"/>
      <c r="EN570" s="77"/>
      <c r="EO570" s="77"/>
      <c r="EP570" s="77"/>
      <c r="EQ570" s="77"/>
      <c r="ER570" s="77"/>
      <c r="ES570" s="77"/>
      <c r="ET570" s="77"/>
      <c r="EU570" s="77"/>
      <c r="EV570" s="77"/>
      <c r="EW570" s="77"/>
      <c r="EX570" s="77"/>
      <c r="EY570" s="77"/>
      <c r="EZ570" s="77"/>
      <c r="FA570" s="77"/>
      <c r="FB570" s="77"/>
      <c r="FC570" s="77"/>
      <c r="FD570" s="77"/>
      <c r="FE570" s="77"/>
      <c r="FF570" s="77"/>
      <c r="FG570" s="77"/>
      <c r="FH570" s="77"/>
      <c r="FI570" s="77"/>
      <c r="FJ570" s="77"/>
      <c r="FK570" s="77"/>
    </row>
    <row r="571" spans="1:167" s="78" customFormat="1" x14ac:dyDescent="0.2">
      <c r="A571" s="97" t="s">
        <v>2344</v>
      </c>
      <c r="B571" s="97" t="s">
        <v>336</v>
      </c>
      <c r="C571" s="98" t="s">
        <v>289</v>
      </c>
      <c r="D571" s="99" t="s">
        <v>5</v>
      </c>
      <c r="E571" s="99">
        <v>4</v>
      </c>
      <c r="F571" s="99"/>
      <c r="G571" s="105">
        <v>5</v>
      </c>
      <c r="H571" s="101">
        <f t="shared" si="27"/>
        <v>1.6666666666666666E-2</v>
      </c>
      <c r="I571" s="123">
        <v>832.44</v>
      </c>
      <c r="J571" s="103"/>
      <c r="K571" s="101"/>
      <c r="L571" s="102">
        <f t="shared" si="30"/>
        <v>55.5</v>
      </c>
      <c r="M571" s="102">
        <f t="shared" si="29"/>
        <v>1665</v>
      </c>
      <c r="N571" s="104"/>
      <c r="O571" s="103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77"/>
      <c r="AJ571" s="77"/>
      <c r="AK571" s="77"/>
      <c r="AL571" s="77"/>
      <c r="AM571" s="77"/>
      <c r="AN571" s="77"/>
      <c r="AO571" s="77"/>
      <c r="AP571" s="77"/>
      <c r="AQ571" s="77"/>
      <c r="AR571" s="77"/>
      <c r="AS571" s="77"/>
      <c r="AT571" s="77"/>
      <c r="AU571" s="77"/>
      <c r="AV571" s="77"/>
      <c r="AW571" s="77"/>
      <c r="AX571" s="77"/>
      <c r="AY571" s="77"/>
      <c r="AZ571" s="77"/>
      <c r="BA571" s="77"/>
      <c r="BB571" s="77"/>
      <c r="BC571" s="77"/>
      <c r="BD571" s="77"/>
      <c r="BE571" s="77"/>
      <c r="BF571" s="77"/>
      <c r="BG571" s="77"/>
      <c r="BH571" s="77"/>
      <c r="BI571" s="77"/>
      <c r="BJ571" s="77"/>
      <c r="BK571" s="77"/>
      <c r="BL571" s="77"/>
      <c r="BM571" s="77"/>
      <c r="BN571" s="77"/>
      <c r="BO571" s="77"/>
      <c r="BP571" s="77"/>
      <c r="BQ571" s="77"/>
      <c r="BR571" s="77"/>
      <c r="BS571" s="77"/>
      <c r="BT571" s="77"/>
      <c r="BU571" s="77"/>
      <c r="BV571" s="77"/>
      <c r="BW571" s="77"/>
      <c r="BX571" s="77"/>
      <c r="BY571" s="77"/>
      <c r="BZ571" s="77"/>
      <c r="CA571" s="77"/>
      <c r="CB571" s="77"/>
      <c r="CC571" s="77"/>
      <c r="CD571" s="77"/>
      <c r="CE571" s="77"/>
      <c r="CF571" s="77"/>
      <c r="CG571" s="77"/>
      <c r="CH571" s="77"/>
      <c r="CI571" s="77"/>
      <c r="CJ571" s="77"/>
      <c r="CK571" s="77"/>
      <c r="CL571" s="77"/>
      <c r="CM571" s="77"/>
      <c r="CN571" s="77"/>
      <c r="CO571" s="77"/>
      <c r="CP571" s="77"/>
      <c r="CQ571" s="77"/>
      <c r="CR571" s="77"/>
      <c r="CS571" s="77"/>
      <c r="CT571" s="77"/>
      <c r="CU571" s="77"/>
      <c r="CV571" s="77"/>
      <c r="CW571" s="77"/>
      <c r="CX571" s="77"/>
      <c r="CY571" s="77"/>
      <c r="CZ571" s="77"/>
      <c r="DA571" s="77"/>
      <c r="DB571" s="77"/>
      <c r="DC571" s="77"/>
      <c r="DD571" s="77"/>
      <c r="DE571" s="77"/>
      <c r="DF571" s="77"/>
      <c r="DG571" s="77"/>
      <c r="DH571" s="77"/>
      <c r="DI571" s="77"/>
      <c r="DJ571" s="77"/>
      <c r="DK571" s="77"/>
      <c r="DL571" s="77"/>
      <c r="DM571" s="77"/>
      <c r="DN571" s="77"/>
      <c r="DO571" s="77"/>
      <c r="DP571" s="77"/>
      <c r="DQ571" s="77"/>
      <c r="DR571" s="77"/>
      <c r="DS571" s="77"/>
      <c r="DT571" s="77"/>
      <c r="DU571" s="77"/>
      <c r="DV571" s="77"/>
      <c r="DW571" s="77"/>
      <c r="DX571" s="77"/>
      <c r="DY571" s="77"/>
      <c r="DZ571" s="77"/>
      <c r="EA571" s="77"/>
      <c r="EB571" s="77"/>
      <c r="EC571" s="77"/>
      <c r="ED571" s="77"/>
      <c r="EE571" s="77"/>
      <c r="EF571" s="77"/>
      <c r="EG571" s="77"/>
      <c r="EH571" s="77"/>
      <c r="EI571" s="77"/>
      <c r="EJ571" s="77"/>
      <c r="EK571" s="77"/>
      <c r="EL571" s="77"/>
      <c r="EM571" s="77"/>
      <c r="EN571" s="77"/>
      <c r="EO571" s="77"/>
      <c r="EP571" s="77"/>
      <c r="EQ571" s="77"/>
      <c r="ER571" s="77"/>
      <c r="ES571" s="77"/>
      <c r="ET571" s="77"/>
      <c r="EU571" s="77"/>
      <c r="EV571" s="77"/>
      <c r="EW571" s="77"/>
      <c r="EX571" s="77"/>
      <c r="EY571" s="77"/>
      <c r="EZ571" s="77"/>
      <c r="FA571" s="77"/>
      <c r="FB571" s="77"/>
      <c r="FC571" s="77"/>
      <c r="FD571" s="77"/>
      <c r="FE571" s="77"/>
      <c r="FF571" s="77"/>
      <c r="FG571" s="77"/>
      <c r="FH571" s="77"/>
      <c r="FI571" s="77"/>
      <c r="FJ571" s="77"/>
      <c r="FK571" s="77"/>
    </row>
    <row r="572" spans="1:167" s="78" customFormat="1" x14ac:dyDescent="0.2">
      <c r="A572" s="97" t="s">
        <v>2345</v>
      </c>
      <c r="B572" s="97" t="s">
        <v>337</v>
      </c>
      <c r="C572" s="98" t="s">
        <v>290</v>
      </c>
      <c r="D572" s="99" t="s">
        <v>5</v>
      </c>
      <c r="E572" s="99">
        <v>4</v>
      </c>
      <c r="F572" s="99"/>
      <c r="G572" s="105">
        <v>5</v>
      </c>
      <c r="H572" s="101">
        <f t="shared" si="27"/>
        <v>1.6666666666666666E-2</v>
      </c>
      <c r="I572" s="123">
        <v>845.73</v>
      </c>
      <c r="J572" s="103"/>
      <c r="K572" s="101"/>
      <c r="L572" s="102">
        <f t="shared" si="30"/>
        <v>56.38</v>
      </c>
      <c r="M572" s="102">
        <f t="shared" si="29"/>
        <v>1691.4</v>
      </c>
      <c r="N572" s="104"/>
      <c r="O572" s="103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  <c r="AG572" s="77"/>
      <c r="AH572" s="77"/>
      <c r="AI572" s="77"/>
      <c r="AJ572" s="77"/>
      <c r="AK572" s="77"/>
      <c r="AL572" s="77"/>
      <c r="AM572" s="77"/>
      <c r="AN572" s="77"/>
      <c r="AO572" s="77"/>
      <c r="AP572" s="77"/>
      <c r="AQ572" s="77"/>
      <c r="AR572" s="77"/>
      <c r="AS572" s="77"/>
      <c r="AT572" s="77"/>
      <c r="AU572" s="77"/>
      <c r="AV572" s="77"/>
      <c r="AW572" s="77"/>
      <c r="AX572" s="77"/>
      <c r="AY572" s="77"/>
      <c r="AZ572" s="77"/>
      <c r="BA572" s="77"/>
      <c r="BB572" s="77"/>
      <c r="BC572" s="77"/>
      <c r="BD572" s="77"/>
      <c r="BE572" s="77"/>
      <c r="BF572" s="77"/>
      <c r="BG572" s="77"/>
      <c r="BH572" s="77"/>
      <c r="BI572" s="77"/>
      <c r="BJ572" s="77"/>
      <c r="BK572" s="77"/>
      <c r="BL572" s="77"/>
      <c r="BM572" s="77"/>
      <c r="BN572" s="77"/>
      <c r="BO572" s="77"/>
      <c r="BP572" s="77"/>
      <c r="BQ572" s="77"/>
      <c r="BR572" s="77"/>
      <c r="BS572" s="77"/>
      <c r="BT572" s="77"/>
      <c r="BU572" s="77"/>
      <c r="BV572" s="77"/>
      <c r="BW572" s="77"/>
      <c r="BX572" s="77"/>
      <c r="BY572" s="77"/>
      <c r="BZ572" s="77"/>
      <c r="CA572" s="77"/>
      <c r="CB572" s="77"/>
      <c r="CC572" s="77"/>
      <c r="CD572" s="77"/>
      <c r="CE572" s="77"/>
      <c r="CF572" s="77"/>
      <c r="CG572" s="77"/>
      <c r="CH572" s="77"/>
      <c r="CI572" s="77"/>
      <c r="CJ572" s="77"/>
      <c r="CK572" s="77"/>
      <c r="CL572" s="77"/>
      <c r="CM572" s="77"/>
      <c r="CN572" s="77"/>
      <c r="CO572" s="77"/>
      <c r="CP572" s="77"/>
      <c r="CQ572" s="77"/>
      <c r="CR572" s="77"/>
      <c r="CS572" s="77"/>
      <c r="CT572" s="77"/>
      <c r="CU572" s="77"/>
      <c r="CV572" s="77"/>
      <c r="CW572" s="77"/>
      <c r="CX572" s="77"/>
      <c r="CY572" s="77"/>
      <c r="CZ572" s="77"/>
      <c r="DA572" s="77"/>
      <c r="DB572" s="77"/>
      <c r="DC572" s="77"/>
      <c r="DD572" s="77"/>
      <c r="DE572" s="77"/>
      <c r="DF572" s="77"/>
      <c r="DG572" s="77"/>
      <c r="DH572" s="77"/>
      <c r="DI572" s="77"/>
      <c r="DJ572" s="77"/>
      <c r="DK572" s="77"/>
      <c r="DL572" s="77"/>
      <c r="DM572" s="77"/>
      <c r="DN572" s="77"/>
      <c r="DO572" s="77"/>
      <c r="DP572" s="77"/>
      <c r="DQ572" s="77"/>
      <c r="DR572" s="77"/>
      <c r="DS572" s="77"/>
      <c r="DT572" s="77"/>
      <c r="DU572" s="77"/>
      <c r="DV572" s="77"/>
      <c r="DW572" s="77"/>
      <c r="DX572" s="77"/>
      <c r="DY572" s="77"/>
      <c r="DZ572" s="77"/>
      <c r="EA572" s="77"/>
      <c r="EB572" s="77"/>
      <c r="EC572" s="77"/>
      <c r="ED572" s="77"/>
      <c r="EE572" s="77"/>
      <c r="EF572" s="77"/>
      <c r="EG572" s="77"/>
      <c r="EH572" s="77"/>
      <c r="EI572" s="77"/>
      <c r="EJ572" s="77"/>
      <c r="EK572" s="77"/>
      <c r="EL572" s="77"/>
      <c r="EM572" s="77"/>
      <c r="EN572" s="77"/>
      <c r="EO572" s="77"/>
      <c r="EP572" s="77"/>
      <c r="EQ572" s="77"/>
      <c r="ER572" s="77"/>
      <c r="ES572" s="77"/>
      <c r="ET572" s="77"/>
      <c r="EU572" s="77"/>
      <c r="EV572" s="77"/>
      <c r="EW572" s="77"/>
      <c r="EX572" s="77"/>
      <c r="EY572" s="77"/>
      <c r="EZ572" s="77"/>
      <c r="FA572" s="77"/>
      <c r="FB572" s="77"/>
      <c r="FC572" s="77"/>
      <c r="FD572" s="77"/>
      <c r="FE572" s="77"/>
      <c r="FF572" s="77"/>
      <c r="FG572" s="77"/>
      <c r="FH572" s="77"/>
      <c r="FI572" s="77"/>
      <c r="FJ572" s="77"/>
      <c r="FK572" s="77"/>
    </row>
    <row r="573" spans="1:167" x14ac:dyDescent="0.2">
      <c r="A573" s="97" t="s">
        <v>2346</v>
      </c>
      <c r="B573" s="97" t="s">
        <v>338</v>
      </c>
      <c r="C573" s="98" t="s">
        <v>291</v>
      </c>
      <c r="D573" s="99" t="s">
        <v>5</v>
      </c>
      <c r="E573" s="99">
        <v>4</v>
      </c>
      <c r="F573" s="99"/>
      <c r="G573" s="105">
        <v>5</v>
      </c>
      <c r="H573" s="101">
        <f t="shared" si="27"/>
        <v>1.6666666666666666E-2</v>
      </c>
      <c r="I573" s="123">
        <v>782.47</v>
      </c>
      <c r="J573" s="103"/>
      <c r="K573" s="101"/>
      <c r="L573" s="102">
        <f t="shared" si="30"/>
        <v>52.16</v>
      </c>
      <c r="M573" s="102">
        <f t="shared" si="29"/>
        <v>1564.8</v>
      </c>
      <c r="N573" s="104"/>
      <c r="O573" s="103"/>
    </row>
    <row r="574" spans="1:167" x14ac:dyDescent="0.2">
      <c r="A574" s="97" t="s">
        <v>2347</v>
      </c>
      <c r="B574" s="97" t="s">
        <v>339</v>
      </c>
      <c r="C574" s="98" t="s">
        <v>292</v>
      </c>
      <c r="D574" s="99" t="s">
        <v>5</v>
      </c>
      <c r="E574" s="99">
        <v>43</v>
      </c>
      <c r="F574" s="99"/>
      <c r="G574" s="105">
        <v>5</v>
      </c>
      <c r="H574" s="101">
        <f t="shared" si="27"/>
        <v>1.6666666666666666E-2</v>
      </c>
      <c r="I574" s="123">
        <v>112.14</v>
      </c>
      <c r="J574" s="103"/>
      <c r="K574" s="101"/>
      <c r="L574" s="102">
        <f t="shared" si="30"/>
        <v>80.37</v>
      </c>
      <c r="M574" s="102">
        <f t="shared" si="29"/>
        <v>2411.1</v>
      </c>
      <c r="N574" s="104"/>
      <c r="O574" s="103"/>
    </row>
    <row r="575" spans="1:167" s="78" customFormat="1" x14ac:dyDescent="0.2">
      <c r="A575" s="97" t="s">
        <v>2348</v>
      </c>
      <c r="B575" s="97" t="s">
        <v>340</v>
      </c>
      <c r="C575" s="98" t="s">
        <v>293</v>
      </c>
      <c r="D575" s="99" t="s">
        <v>5</v>
      </c>
      <c r="E575" s="99">
        <v>4</v>
      </c>
      <c r="F575" s="99"/>
      <c r="G575" s="105">
        <v>5</v>
      </c>
      <c r="H575" s="101">
        <f t="shared" si="27"/>
        <v>1.6666666666666666E-2</v>
      </c>
      <c r="I575" s="123">
        <v>399.9</v>
      </c>
      <c r="J575" s="103"/>
      <c r="K575" s="101"/>
      <c r="L575" s="102">
        <f t="shared" si="30"/>
        <v>26.66</v>
      </c>
      <c r="M575" s="102">
        <f t="shared" si="29"/>
        <v>799.8</v>
      </c>
      <c r="N575" s="104"/>
      <c r="O575" s="103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  <c r="AG575" s="77"/>
      <c r="AH575" s="77"/>
      <c r="AI575" s="77"/>
      <c r="AJ575" s="77"/>
      <c r="AK575" s="77"/>
      <c r="AL575" s="77"/>
      <c r="AM575" s="77"/>
      <c r="AN575" s="77"/>
      <c r="AO575" s="77"/>
      <c r="AP575" s="77"/>
      <c r="AQ575" s="77"/>
      <c r="AR575" s="77"/>
      <c r="AS575" s="77"/>
      <c r="AT575" s="77"/>
      <c r="AU575" s="77"/>
      <c r="AV575" s="77"/>
      <c r="AW575" s="77"/>
      <c r="AX575" s="77"/>
      <c r="AY575" s="77"/>
      <c r="AZ575" s="77"/>
      <c r="BA575" s="77"/>
      <c r="BB575" s="77"/>
      <c r="BC575" s="77"/>
      <c r="BD575" s="77"/>
      <c r="BE575" s="77"/>
      <c r="BF575" s="77"/>
      <c r="BG575" s="77"/>
      <c r="BH575" s="77"/>
      <c r="BI575" s="77"/>
      <c r="BJ575" s="77"/>
      <c r="BK575" s="77"/>
      <c r="BL575" s="77"/>
      <c r="BM575" s="77"/>
      <c r="BN575" s="77"/>
      <c r="BO575" s="77"/>
      <c r="BP575" s="77"/>
      <c r="BQ575" s="77"/>
      <c r="BR575" s="77"/>
      <c r="BS575" s="77"/>
      <c r="BT575" s="77"/>
      <c r="BU575" s="77"/>
      <c r="BV575" s="77"/>
      <c r="BW575" s="77"/>
      <c r="BX575" s="77"/>
      <c r="BY575" s="77"/>
      <c r="BZ575" s="77"/>
      <c r="CA575" s="77"/>
      <c r="CB575" s="77"/>
      <c r="CC575" s="77"/>
      <c r="CD575" s="77"/>
      <c r="CE575" s="77"/>
      <c r="CF575" s="77"/>
      <c r="CG575" s="77"/>
      <c r="CH575" s="77"/>
      <c r="CI575" s="77"/>
      <c r="CJ575" s="77"/>
      <c r="CK575" s="77"/>
      <c r="CL575" s="77"/>
      <c r="CM575" s="77"/>
      <c r="CN575" s="77"/>
      <c r="CO575" s="77"/>
      <c r="CP575" s="77"/>
      <c r="CQ575" s="77"/>
      <c r="CR575" s="77"/>
      <c r="CS575" s="77"/>
      <c r="CT575" s="77"/>
      <c r="CU575" s="77"/>
      <c r="CV575" s="77"/>
      <c r="CW575" s="77"/>
      <c r="CX575" s="77"/>
      <c r="CY575" s="77"/>
      <c r="CZ575" s="77"/>
      <c r="DA575" s="77"/>
      <c r="DB575" s="77"/>
      <c r="DC575" s="77"/>
      <c r="DD575" s="77"/>
      <c r="DE575" s="77"/>
      <c r="DF575" s="77"/>
      <c r="DG575" s="77"/>
      <c r="DH575" s="77"/>
      <c r="DI575" s="77"/>
      <c r="DJ575" s="77"/>
      <c r="DK575" s="77"/>
      <c r="DL575" s="77"/>
      <c r="DM575" s="77"/>
      <c r="DN575" s="77"/>
      <c r="DO575" s="77"/>
      <c r="DP575" s="77"/>
      <c r="DQ575" s="77"/>
      <c r="DR575" s="77"/>
      <c r="DS575" s="77"/>
      <c r="DT575" s="77"/>
      <c r="DU575" s="77"/>
      <c r="DV575" s="77"/>
      <c r="DW575" s="77"/>
      <c r="DX575" s="77"/>
      <c r="DY575" s="77"/>
      <c r="DZ575" s="77"/>
      <c r="EA575" s="77"/>
      <c r="EB575" s="77"/>
      <c r="EC575" s="77"/>
      <c r="ED575" s="77"/>
      <c r="EE575" s="77"/>
      <c r="EF575" s="77"/>
      <c r="EG575" s="77"/>
      <c r="EH575" s="77"/>
      <c r="EI575" s="77"/>
      <c r="EJ575" s="77"/>
      <c r="EK575" s="77"/>
      <c r="EL575" s="77"/>
      <c r="EM575" s="77"/>
      <c r="EN575" s="77"/>
      <c r="EO575" s="77"/>
      <c r="EP575" s="77"/>
      <c r="EQ575" s="77"/>
      <c r="ER575" s="77"/>
      <c r="ES575" s="77"/>
      <c r="ET575" s="77"/>
      <c r="EU575" s="77"/>
      <c r="EV575" s="77"/>
      <c r="EW575" s="77"/>
      <c r="EX575" s="77"/>
      <c r="EY575" s="77"/>
      <c r="EZ575" s="77"/>
      <c r="FA575" s="77"/>
      <c r="FB575" s="77"/>
      <c r="FC575" s="77"/>
      <c r="FD575" s="77"/>
      <c r="FE575" s="77"/>
      <c r="FF575" s="77"/>
      <c r="FG575" s="77"/>
      <c r="FH575" s="77"/>
      <c r="FI575" s="77"/>
      <c r="FJ575" s="77"/>
      <c r="FK575" s="77"/>
    </row>
    <row r="576" spans="1:167" x14ac:dyDescent="0.2">
      <c r="A576" s="97" t="s">
        <v>2349</v>
      </c>
      <c r="B576" s="97" t="s">
        <v>341</v>
      </c>
      <c r="C576" s="98" t="s">
        <v>294</v>
      </c>
      <c r="D576" s="99" t="s">
        <v>5</v>
      </c>
      <c r="E576" s="99">
        <v>4</v>
      </c>
      <c r="F576" s="99"/>
      <c r="G576" s="105">
        <v>5</v>
      </c>
      <c r="H576" s="101">
        <f t="shared" si="27"/>
        <v>1.6666666666666666E-2</v>
      </c>
      <c r="I576" s="123">
        <v>312.89999999999998</v>
      </c>
      <c r="J576" s="103"/>
      <c r="K576" s="101"/>
      <c r="L576" s="102">
        <f t="shared" si="30"/>
        <v>20.86</v>
      </c>
      <c r="M576" s="102">
        <f t="shared" si="29"/>
        <v>625.79999999999995</v>
      </c>
      <c r="N576" s="104"/>
      <c r="O576" s="103"/>
    </row>
    <row r="577" spans="1:167" x14ac:dyDescent="0.2">
      <c r="A577" s="97" t="s">
        <v>2350</v>
      </c>
      <c r="B577" s="97" t="s">
        <v>342</v>
      </c>
      <c r="C577" s="98" t="s">
        <v>295</v>
      </c>
      <c r="D577" s="99" t="s">
        <v>5</v>
      </c>
      <c r="E577" s="99">
        <v>1</v>
      </c>
      <c r="F577" s="99"/>
      <c r="G577" s="105">
        <v>5</v>
      </c>
      <c r="H577" s="101">
        <f t="shared" si="27"/>
        <v>1.6666666666666666E-2</v>
      </c>
      <c r="I577" s="123">
        <v>35.86</v>
      </c>
      <c r="J577" s="103"/>
      <c r="K577" s="101"/>
      <c r="L577" s="102">
        <f t="shared" si="30"/>
        <v>0.6</v>
      </c>
      <c r="M577" s="102">
        <f t="shared" si="29"/>
        <v>18</v>
      </c>
      <c r="N577" s="104"/>
      <c r="O577" s="103"/>
    </row>
    <row r="578" spans="1:167" x14ac:dyDescent="0.2">
      <c r="A578" s="97" t="s">
        <v>2351</v>
      </c>
      <c r="B578" s="97" t="s">
        <v>343</v>
      </c>
      <c r="C578" s="98" t="s">
        <v>296</v>
      </c>
      <c r="D578" s="99" t="s">
        <v>5</v>
      </c>
      <c r="E578" s="99">
        <v>1</v>
      </c>
      <c r="F578" s="99"/>
      <c r="G578" s="105">
        <v>5</v>
      </c>
      <c r="H578" s="101">
        <f t="shared" si="27"/>
        <v>1.6666666666666666E-2</v>
      </c>
      <c r="I578" s="123">
        <v>27.9</v>
      </c>
      <c r="J578" s="103"/>
      <c r="K578" s="101"/>
      <c r="L578" s="102">
        <f t="shared" si="30"/>
        <v>0.47</v>
      </c>
      <c r="M578" s="102">
        <f t="shared" si="29"/>
        <v>14.1</v>
      </c>
      <c r="N578" s="104"/>
      <c r="O578" s="103"/>
    </row>
    <row r="579" spans="1:167" x14ac:dyDescent="0.2">
      <c r="A579" s="97" t="s">
        <v>2352</v>
      </c>
      <c r="B579" s="97" t="s">
        <v>344</v>
      </c>
      <c r="C579" s="98" t="s">
        <v>297</v>
      </c>
      <c r="D579" s="99" t="s">
        <v>5</v>
      </c>
      <c r="E579" s="99">
        <v>1</v>
      </c>
      <c r="F579" s="99"/>
      <c r="G579" s="105">
        <v>5</v>
      </c>
      <c r="H579" s="101">
        <f t="shared" si="27"/>
        <v>1.6666666666666666E-2</v>
      </c>
      <c r="I579" s="123">
        <v>64.989999999999995</v>
      </c>
      <c r="J579" s="103"/>
      <c r="K579" s="101"/>
      <c r="L579" s="102">
        <f t="shared" si="30"/>
        <v>1.08</v>
      </c>
      <c r="M579" s="102">
        <f t="shared" si="29"/>
        <v>32.4</v>
      </c>
      <c r="N579" s="104"/>
      <c r="O579" s="103"/>
    </row>
    <row r="580" spans="1:167" s="78" customFormat="1" x14ac:dyDescent="0.2">
      <c r="A580" s="97" t="s">
        <v>2353</v>
      </c>
      <c r="B580" s="97" t="s">
        <v>345</v>
      </c>
      <c r="C580" s="98" t="s">
        <v>838</v>
      </c>
      <c r="D580" s="99" t="s">
        <v>5</v>
      </c>
      <c r="E580" s="99">
        <v>3</v>
      </c>
      <c r="F580" s="99"/>
      <c r="G580" s="105">
        <v>5</v>
      </c>
      <c r="H580" s="101">
        <f t="shared" si="27"/>
        <v>1.6666666666666666E-2</v>
      </c>
      <c r="I580" s="123">
        <v>37.9</v>
      </c>
      <c r="J580" s="103"/>
      <c r="K580" s="101"/>
      <c r="L580" s="102">
        <f t="shared" si="30"/>
        <v>1.9</v>
      </c>
      <c r="M580" s="102">
        <f t="shared" si="29"/>
        <v>57</v>
      </c>
      <c r="N580" s="104"/>
      <c r="O580" s="103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77"/>
      <c r="AJ580" s="77"/>
      <c r="AK580" s="77"/>
      <c r="AL580" s="77"/>
      <c r="AM580" s="77"/>
      <c r="AN580" s="77"/>
      <c r="AO580" s="77"/>
      <c r="AP580" s="77"/>
      <c r="AQ580" s="77"/>
      <c r="AR580" s="77"/>
      <c r="AS580" s="77"/>
      <c r="AT580" s="77"/>
      <c r="AU580" s="77"/>
      <c r="AV580" s="77"/>
      <c r="AW580" s="77"/>
      <c r="AX580" s="77"/>
      <c r="AY580" s="77"/>
      <c r="AZ580" s="77"/>
      <c r="BA580" s="77"/>
      <c r="BB580" s="77"/>
      <c r="BC580" s="77"/>
      <c r="BD580" s="77"/>
      <c r="BE580" s="77"/>
      <c r="BF580" s="77"/>
      <c r="BG580" s="77"/>
      <c r="BH580" s="77"/>
      <c r="BI580" s="77"/>
      <c r="BJ580" s="77"/>
      <c r="BK580" s="77"/>
      <c r="BL580" s="77"/>
      <c r="BM580" s="77"/>
      <c r="BN580" s="77"/>
      <c r="BO580" s="77"/>
      <c r="BP580" s="77"/>
      <c r="BQ580" s="77"/>
      <c r="BR580" s="77"/>
      <c r="BS580" s="77"/>
      <c r="BT580" s="77"/>
      <c r="BU580" s="77"/>
      <c r="BV580" s="77"/>
      <c r="BW580" s="77"/>
      <c r="BX580" s="77"/>
      <c r="BY580" s="77"/>
      <c r="BZ580" s="77"/>
      <c r="CA580" s="77"/>
      <c r="CB580" s="77"/>
      <c r="CC580" s="77"/>
      <c r="CD580" s="77"/>
      <c r="CE580" s="77"/>
      <c r="CF580" s="77"/>
      <c r="CG580" s="77"/>
      <c r="CH580" s="77"/>
      <c r="CI580" s="77"/>
      <c r="CJ580" s="77"/>
      <c r="CK580" s="77"/>
      <c r="CL580" s="77"/>
      <c r="CM580" s="77"/>
      <c r="CN580" s="77"/>
      <c r="CO580" s="77"/>
      <c r="CP580" s="77"/>
      <c r="CQ580" s="77"/>
      <c r="CR580" s="77"/>
      <c r="CS580" s="77"/>
      <c r="CT580" s="77"/>
      <c r="CU580" s="77"/>
      <c r="CV580" s="77"/>
      <c r="CW580" s="77"/>
      <c r="CX580" s="77"/>
      <c r="CY580" s="77"/>
      <c r="CZ580" s="77"/>
      <c r="DA580" s="77"/>
      <c r="DB580" s="77"/>
      <c r="DC580" s="77"/>
      <c r="DD580" s="77"/>
      <c r="DE580" s="77"/>
      <c r="DF580" s="77"/>
      <c r="DG580" s="77"/>
      <c r="DH580" s="77"/>
      <c r="DI580" s="77"/>
      <c r="DJ580" s="77"/>
      <c r="DK580" s="77"/>
      <c r="DL580" s="77"/>
      <c r="DM580" s="77"/>
      <c r="DN580" s="77"/>
      <c r="DO580" s="77"/>
      <c r="DP580" s="77"/>
      <c r="DQ580" s="77"/>
      <c r="DR580" s="77"/>
      <c r="DS580" s="77"/>
      <c r="DT580" s="77"/>
      <c r="DU580" s="77"/>
      <c r="DV580" s="77"/>
      <c r="DW580" s="77"/>
      <c r="DX580" s="77"/>
      <c r="DY580" s="77"/>
      <c r="DZ580" s="77"/>
      <c r="EA580" s="77"/>
      <c r="EB580" s="77"/>
      <c r="EC580" s="77"/>
      <c r="ED580" s="77"/>
      <c r="EE580" s="77"/>
      <c r="EF580" s="77"/>
      <c r="EG580" s="77"/>
      <c r="EH580" s="77"/>
      <c r="EI580" s="77"/>
      <c r="EJ580" s="77"/>
      <c r="EK580" s="77"/>
      <c r="EL580" s="77"/>
      <c r="EM580" s="77"/>
      <c r="EN580" s="77"/>
      <c r="EO580" s="77"/>
      <c r="EP580" s="77"/>
      <c r="EQ580" s="77"/>
      <c r="ER580" s="77"/>
      <c r="ES580" s="77"/>
      <c r="ET580" s="77"/>
      <c r="EU580" s="77"/>
      <c r="EV580" s="77"/>
      <c r="EW580" s="77"/>
      <c r="EX580" s="77"/>
      <c r="EY580" s="77"/>
      <c r="EZ580" s="77"/>
      <c r="FA580" s="77"/>
      <c r="FB580" s="77"/>
      <c r="FC580" s="77"/>
      <c r="FD580" s="77"/>
      <c r="FE580" s="77"/>
      <c r="FF580" s="77"/>
      <c r="FG580" s="77"/>
      <c r="FH580" s="77"/>
      <c r="FI580" s="77"/>
      <c r="FJ580" s="77"/>
      <c r="FK580" s="77"/>
    </row>
    <row r="581" spans="1:167" s="78" customFormat="1" x14ac:dyDescent="0.2">
      <c r="A581" s="97" t="s">
        <v>2354</v>
      </c>
      <c r="B581" s="97" t="s">
        <v>346</v>
      </c>
      <c r="C581" s="98" t="s">
        <v>1617</v>
      </c>
      <c r="D581" s="99" t="s">
        <v>5</v>
      </c>
      <c r="E581" s="99">
        <v>1</v>
      </c>
      <c r="F581" s="99"/>
      <c r="G581" s="105">
        <v>10</v>
      </c>
      <c r="H581" s="101">
        <f t="shared" si="27"/>
        <v>8.3333333333333332E-3</v>
      </c>
      <c r="I581" s="123">
        <v>469.9</v>
      </c>
      <c r="J581" s="103"/>
      <c r="K581" s="101"/>
      <c r="L581" s="102">
        <f t="shared" ref="L581:L612" si="31">IF(ISNUMBER(I581),ROUND(H581*E581*I581,2),"")</f>
        <v>3.92</v>
      </c>
      <c r="M581" s="102">
        <f t="shared" si="29"/>
        <v>117.6</v>
      </c>
      <c r="N581" s="104"/>
      <c r="O581" s="103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  <c r="AG581" s="77"/>
      <c r="AH581" s="77"/>
      <c r="AI581" s="77"/>
      <c r="AJ581" s="77"/>
      <c r="AK581" s="77"/>
      <c r="AL581" s="77"/>
      <c r="AM581" s="77"/>
      <c r="AN581" s="77"/>
      <c r="AO581" s="77"/>
      <c r="AP581" s="77"/>
      <c r="AQ581" s="77"/>
      <c r="AR581" s="77"/>
      <c r="AS581" s="77"/>
      <c r="AT581" s="77"/>
      <c r="AU581" s="77"/>
      <c r="AV581" s="77"/>
      <c r="AW581" s="77"/>
      <c r="AX581" s="77"/>
      <c r="AY581" s="77"/>
      <c r="AZ581" s="77"/>
      <c r="BA581" s="77"/>
      <c r="BB581" s="77"/>
      <c r="BC581" s="77"/>
      <c r="BD581" s="77"/>
      <c r="BE581" s="77"/>
      <c r="BF581" s="77"/>
      <c r="BG581" s="77"/>
      <c r="BH581" s="77"/>
      <c r="BI581" s="77"/>
      <c r="BJ581" s="77"/>
      <c r="BK581" s="77"/>
      <c r="BL581" s="77"/>
      <c r="BM581" s="77"/>
      <c r="BN581" s="77"/>
      <c r="BO581" s="77"/>
      <c r="BP581" s="77"/>
      <c r="BQ581" s="77"/>
      <c r="BR581" s="77"/>
      <c r="BS581" s="77"/>
      <c r="BT581" s="77"/>
      <c r="BU581" s="77"/>
      <c r="BV581" s="77"/>
      <c r="BW581" s="77"/>
      <c r="BX581" s="77"/>
      <c r="BY581" s="77"/>
      <c r="BZ581" s="77"/>
      <c r="CA581" s="77"/>
      <c r="CB581" s="77"/>
      <c r="CC581" s="77"/>
      <c r="CD581" s="77"/>
      <c r="CE581" s="77"/>
      <c r="CF581" s="77"/>
      <c r="CG581" s="77"/>
      <c r="CH581" s="77"/>
      <c r="CI581" s="77"/>
      <c r="CJ581" s="77"/>
      <c r="CK581" s="77"/>
      <c r="CL581" s="77"/>
      <c r="CM581" s="77"/>
      <c r="CN581" s="77"/>
      <c r="CO581" s="77"/>
      <c r="CP581" s="77"/>
      <c r="CQ581" s="77"/>
      <c r="CR581" s="77"/>
      <c r="CS581" s="77"/>
      <c r="CT581" s="77"/>
      <c r="CU581" s="77"/>
      <c r="CV581" s="77"/>
      <c r="CW581" s="77"/>
      <c r="CX581" s="77"/>
      <c r="CY581" s="77"/>
      <c r="CZ581" s="77"/>
      <c r="DA581" s="77"/>
      <c r="DB581" s="77"/>
      <c r="DC581" s="77"/>
      <c r="DD581" s="77"/>
      <c r="DE581" s="77"/>
      <c r="DF581" s="77"/>
      <c r="DG581" s="77"/>
      <c r="DH581" s="77"/>
      <c r="DI581" s="77"/>
      <c r="DJ581" s="77"/>
      <c r="DK581" s="77"/>
      <c r="DL581" s="77"/>
      <c r="DM581" s="77"/>
      <c r="DN581" s="77"/>
      <c r="DO581" s="77"/>
      <c r="DP581" s="77"/>
      <c r="DQ581" s="77"/>
      <c r="DR581" s="77"/>
      <c r="DS581" s="77"/>
      <c r="DT581" s="77"/>
      <c r="DU581" s="77"/>
      <c r="DV581" s="77"/>
      <c r="DW581" s="77"/>
      <c r="DX581" s="77"/>
      <c r="DY581" s="77"/>
      <c r="DZ581" s="77"/>
      <c r="EA581" s="77"/>
      <c r="EB581" s="77"/>
      <c r="EC581" s="77"/>
      <c r="ED581" s="77"/>
      <c r="EE581" s="77"/>
      <c r="EF581" s="77"/>
      <c r="EG581" s="77"/>
      <c r="EH581" s="77"/>
      <c r="EI581" s="77"/>
      <c r="EJ581" s="77"/>
      <c r="EK581" s="77"/>
      <c r="EL581" s="77"/>
      <c r="EM581" s="77"/>
      <c r="EN581" s="77"/>
      <c r="EO581" s="77"/>
      <c r="EP581" s="77"/>
      <c r="EQ581" s="77"/>
      <c r="ER581" s="77"/>
      <c r="ES581" s="77"/>
      <c r="ET581" s="77"/>
      <c r="EU581" s="77"/>
      <c r="EV581" s="77"/>
      <c r="EW581" s="77"/>
      <c r="EX581" s="77"/>
      <c r="EY581" s="77"/>
      <c r="EZ581" s="77"/>
      <c r="FA581" s="77"/>
      <c r="FB581" s="77"/>
      <c r="FC581" s="77"/>
      <c r="FD581" s="77"/>
      <c r="FE581" s="77"/>
      <c r="FF581" s="77"/>
      <c r="FG581" s="77"/>
      <c r="FH581" s="77"/>
      <c r="FI581" s="77"/>
      <c r="FJ581" s="77"/>
      <c r="FK581" s="77"/>
    </row>
    <row r="582" spans="1:167" s="78" customFormat="1" x14ac:dyDescent="0.2">
      <c r="A582" s="97" t="s">
        <v>2355</v>
      </c>
      <c r="B582" s="97" t="s">
        <v>347</v>
      </c>
      <c r="C582" s="98" t="s">
        <v>298</v>
      </c>
      <c r="D582" s="99" t="s">
        <v>5</v>
      </c>
      <c r="E582" s="99">
        <v>42</v>
      </c>
      <c r="F582" s="99"/>
      <c r="G582" s="105">
        <v>10</v>
      </c>
      <c r="H582" s="101">
        <f t="shared" ref="H582:H645" si="32">1/(12*G582)</f>
        <v>8.3333333333333332E-3</v>
      </c>
      <c r="I582" s="123">
        <v>661.41</v>
      </c>
      <c r="J582" s="103"/>
      <c r="K582" s="101"/>
      <c r="L582" s="102">
        <f t="shared" si="31"/>
        <v>231.49</v>
      </c>
      <c r="M582" s="102">
        <f t="shared" ref="M582:M645" si="33">IF(ISNUMBER(I582),ROUND(L582*30,2),"")</f>
        <v>6944.7</v>
      </c>
      <c r="N582" s="104"/>
      <c r="O582" s="103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  <c r="AK582" s="77"/>
      <c r="AL582" s="77"/>
      <c r="AM582" s="77"/>
      <c r="AN582" s="77"/>
      <c r="AO582" s="77"/>
      <c r="AP582" s="77"/>
      <c r="AQ582" s="77"/>
      <c r="AR582" s="77"/>
      <c r="AS582" s="77"/>
      <c r="AT582" s="77"/>
      <c r="AU582" s="77"/>
      <c r="AV582" s="77"/>
      <c r="AW582" s="77"/>
      <c r="AX582" s="77"/>
      <c r="AY582" s="77"/>
      <c r="AZ582" s="77"/>
      <c r="BA582" s="77"/>
      <c r="BB582" s="77"/>
      <c r="BC582" s="77"/>
      <c r="BD582" s="77"/>
      <c r="BE582" s="77"/>
      <c r="BF582" s="77"/>
      <c r="BG582" s="77"/>
      <c r="BH582" s="77"/>
      <c r="BI582" s="77"/>
      <c r="BJ582" s="77"/>
      <c r="BK582" s="77"/>
      <c r="BL582" s="77"/>
      <c r="BM582" s="77"/>
      <c r="BN582" s="77"/>
      <c r="BO582" s="77"/>
      <c r="BP582" s="77"/>
      <c r="BQ582" s="77"/>
      <c r="BR582" s="77"/>
      <c r="BS582" s="77"/>
      <c r="BT582" s="77"/>
      <c r="BU582" s="77"/>
      <c r="BV582" s="77"/>
      <c r="BW582" s="77"/>
      <c r="BX582" s="77"/>
      <c r="BY582" s="77"/>
      <c r="BZ582" s="77"/>
      <c r="CA582" s="77"/>
      <c r="CB582" s="77"/>
      <c r="CC582" s="77"/>
      <c r="CD582" s="77"/>
      <c r="CE582" s="77"/>
      <c r="CF582" s="77"/>
      <c r="CG582" s="77"/>
      <c r="CH582" s="77"/>
      <c r="CI582" s="77"/>
      <c r="CJ582" s="77"/>
      <c r="CK582" s="77"/>
      <c r="CL582" s="77"/>
      <c r="CM582" s="77"/>
      <c r="CN582" s="77"/>
      <c r="CO582" s="77"/>
      <c r="CP582" s="77"/>
      <c r="CQ582" s="77"/>
      <c r="CR582" s="77"/>
      <c r="CS582" s="77"/>
      <c r="CT582" s="77"/>
      <c r="CU582" s="77"/>
      <c r="CV582" s="77"/>
      <c r="CW582" s="77"/>
      <c r="CX582" s="77"/>
      <c r="CY582" s="77"/>
      <c r="CZ582" s="77"/>
      <c r="DA582" s="77"/>
      <c r="DB582" s="77"/>
      <c r="DC582" s="77"/>
      <c r="DD582" s="77"/>
      <c r="DE582" s="77"/>
      <c r="DF582" s="77"/>
      <c r="DG582" s="77"/>
      <c r="DH582" s="77"/>
      <c r="DI582" s="77"/>
      <c r="DJ582" s="77"/>
      <c r="DK582" s="77"/>
      <c r="DL582" s="77"/>
      <c r="DM582" s="77"/>
      <c r="DN582" s="77"/>
      <c r="DO582" s="77"/>
      <c r="DP582" s="77"/>
      <c r="DQ582" s="77"/>
      <c r="DR582" s="77"/>
      <c r="DS582" s="77"/>
      <c r="DT582" s="77"/>
      <c r="DU582" s="77"/>
      <c r="DV582" s="77"/>
      <c r="DW582" s="77"/>
      <c r="DX582" s="77"/>
      <c r="DY582" s="77"/>
      <c r="DZ582" s="77"/>
      <c r="EA582" s="77"/>
      <c r="EB582" s="77"/>
      <c r="EC582" s="77"/>
      <c r="ED582" s="77"/>
      <c r="EE582" s="77"/>
      <c r="EF582" s="77"/>
      <c r="EG582" s="77"/>
      <c r="EH582" s="77"/>
      <c r="EI582" s="77"/>
      <c r="EJ582" s="77"/>
      <c r="EK582" s="77"/>
      <c r="EL582" s="77"/>
      <c r="EM582" s="77"/>
      <c r="EN582" s="77"/>
      <c r="EO582" s="77"/>
      <c r="EP582" s="77"/>
      <c r="EQ582" s="77"/>
      <c r="ER582" s="77"/>
      <c r="ES582" s="77"/>
      <c r="ET582" s="77"/>
      <c r="EU582" s="77"/>
      <c r="EV582" s="77"/>
      <c r="EW582" s="77"/>
      <c r="EX582" s="77"/>
      <c r="EY582" s="77"/>
      <c r="EZ582" s="77"/>
      <c r="FA582" s="77"/>
      <c r="FB582" s="77"/>
      <c r="FC582" s="77"/>
      <c r="FD582" s="77"/>
      <c r="FE582" s="77"/>
      <c r="FF582" s="77"/>
      <c r="FG582" s="77"/>
      <c r="FH582" s="77"/>
      <c r="FI582" s="77"/>
      <c r="FJ582" s="77"/>
      <c r="FK582" s="77"/>
    </row>
    <row r="583" spans="1:167" s="78" customFormat="1" x14ac:dyDescent="0.2">
      <c r="A583" s="97" t="s">
        <v>2356</v>
      </c>
      <c r="B583" s="97" t="s">
        <v>348</v>
      </c>
      <c r="C583" s="98" t="s">
        <v>299</v>
      </c>
      <c r="D583" s="99" t="s">
        <v>5</v>
      </c>
      <c r="E583" s="99">
        <v>3</v>
      </c>
      <c r="F583" s="99"/>
      <c r="G583" s="105">
        <v>10</v>
      </c>
      <c r="H583" s="101">
        <f t="shared" si="32"/>
        <v>8.3333333333333332E-3</v>
      </c>
      <c r="I583" s="123">
        <v>419</v>
      </c>
      <c r="J583" s="103"/>
      <c r="K583" s="101"/>
      <c r="L583" s="102">
        <f t="shared" si="31"/>
        <v>10.48</v>
      </c>
      <c r="M583" s="102">
        <f t="shared" si="33"/>
        <v>314.39999999999998</v>
      </c>
      <c r="N583" s="104"/>
      <c r="O583" s="103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  <c r="AG583" s="77"/>
      <c r="AH583" s="77"/>
      <c r="AI583" s="77"/>
      <c r="AJ583" s="77"/>
      <c r="AK583" s="77"/>
      <c r="AL583" s="77"/>
      <c r="AM583" s="77"/>
      <c r="AN583" s="77"/>
      <c r="AO583" s="77"/>
      <c r="AP583" s="77"/>
      <c r="AQ583" s="77"/>
      <c r="AR583" s="77"/>
      <c r="AS583" s="77"/>
      <c r="AT583" s="77"/>
      <c r="AU583" s="77"/>
      <c r="AV583" s="77"/>
      <c r="AW583" s="77"/>
      <c r="AX583" s="77"/>
      <c r="AY583" s="77"/>
      <c r="AZ583" s="77"/>
      <c r="BA583" s="77"/>
      <c r="BB583" s="77"/>
      <c r="BC583" s="77"/>
      <c r="BD583" s="77"/>
      <c r="BE583" s="77"/>
      <c r="BF583" s="77"/>
      <c r="BG583" s="77"/>
      <c r="BH583" s="77"/>
      <c r="BI583" s="77"/>
      <c r="BJ583" s="77"/>
      <c r="BK583" s="77"/>
      <c r="BL583" s="77"/>
      <c r="BM583" s="77"/>
      <c r="BN583" s="77"/>
      <c r="BO583" s="77"/>
      <c r="BP583" s="77"/>
      <c r="BQ583" s="77"/>
      <c r="BR583" s="77"/>
      <c r="BS583" s="77"/>
      <c r="BT583" s="77"/>
      <c r="BU583" s="77"/>
      <c r="BV583" s="77"/>
      <c r="BW583" s="77"/>
      <c r="BX583" s="77"/>
      <c r="BY583" s="77"/>
      <c r="BZ583" s="77"/>
      <c r="CA583" s="77"/>
      <c r="CB583" s="77"/>
      <c r="CC583" s="77"/>
      <c r="CD583" s="77"/>
      <c r="CE583" s="77"/>
      <c r="CF583" s="77"/>
      <c r="CG583" s="77"/>
      <c r="CH583" s="77"/>
      <c r="CI583" s="77"/>
      <c r="CJ583" s="77"/>
      <c r="CK583" s="77"/>
      <c r="CL583" s="77"/>
      <c r="CM583" s="77"/>
      <c r="CN583" s="77"/>
      <c r="CO583" s="77"/>
      <c r="CP583" s="77"/>
      <c r="CQ583" s="77"/>
      <c r="CR583" s="77"/>
      <c r="CS583" s="77"/>
      <c r="CT583" s="77"/>
      <c r="CU583" s="77"/>
      <c r="CV583" s="77"/>
      <c r="CW583" s="77"/>
      <c r="CX583" s="77"/>
      <c r="CY583" s="77"/>
      <c r="CZ583" s="77"/>
      <c r="DA583" s="77"/>
      <c r="DB583" s="77"/>
      <c r="DC583" s="77"/>
      <c r="DD583" s="77"/>
      <c r="DE583" s="77"/>
      <c r="DF583" s="77"/>
      <c r="DG583" s="77"/>
      <c r="DH583" s="77"/>
      <c r="DI583" s="77"/>
      <c r="DJ583" s="77"/>
      <c r="DK583" s="77"/>
      <c r="DL583" s="77"/>
      <c r="DM583" s="77"/>
      <c r="DN583" s="77"/>
      <c r="DO583" s="77"/>
      <c r="DP583" s="77"/>
      <c r="DQ583" s="77"/>
      <c r="DR583" s="77"/>
      <c r="DS583" s="77"/>
      <c r="DT583" s="77"/>
      <c r="DU583" s="77"/>
      <c r="DV583" s="77"/>
      <c r="DW583" s="77"/>
      <c r="DX583" s="77"/>
      <c r="DY583" s="77"/>
      <c r="DZ583" s="77"/>
      <c r="EA583" s="77"/>
      <c r="EB583" s="77"/>
      <c r="EC583" s="77"/>
      <c r="ED583" s="77"/>
      <c r="EE583" s="77"/>
      <c r="EF583" s="77"/>
      <c r="EG583" s="77"/>
      <c r="EH583" s="77"/>
      <c r="EI583" s="77"/>
      <c r="EJ583" s="77"/>
      <c r="EK583" s="77"/>
      <c r="EL583" s="77"/>
      <c r="EM583" s="77"/>
      <c r="EN583" s="77"/>
      <c r="EO583" s="77"/>
      <c r="EP583" s="77"/>
      <c r="EQ583" s="77"/>
      <c r="ER583" s="77"/>
      <c r="ES583" s="77"/>
      <c r="ET583" s="77"/>
      <c r="EU583" s="77"/>
      <c r="EV583" s="77"/>
      <c r="EW583" s="77"/>
      <c r="EX583" s="77"/>
      <c r="EY583" s="77"/>
      <c r="EZ583" s="77"/>
      <c r="FA583" s="77"/>
      <c r="FB583" s="77"/>
      <c r="FC583" s="77"/>
      <c r="FD583" s="77"/>
      <c r="FE583" s="77"/>
      <c r="FF583" s="77"/>
      <c r="FG583" s="77"/>
      <c r="FH583" s="77"/>
      <c r="FI583" s="77"/>
      <c r="FJ583" s="77"/>
      <c r="FK583" s="77"/>
    </row>
    <row r="584" spans="1:167" s="78" customFormat="1" x14ac:dyDescent="0.2">
      <c r="A584" s="97" t="s">
        <v>2357</v>
      </c>
      <c r="B584" s="97" t="s">
        <v>349</v>
      </c>
      <c r="C584" s="98" t="s">
        <v>1639</v>
      </c>
      <c r="D584" s="99" t="s">
        <v>5</v>
      </c>
      <c r="E584" s="99">
        <v>43</v>
      </c>
      <c r="F584" s="99"/>
      <c r="G584" s="105">
        <v>10</v>
      </c>
      <c r="H584" s="101">
        <f t="shared" si="32"/>
        <v>8.3333333333333332E-3</v>
      </c>
      <c r="I584" s="123">
        <v>57.3</v>
      </c>
      <c r="J584" s="103"/>
      <c r="K584" s="101"/>
      <c r="L584" s="102">
        <f t="shared" si="31"/>
        <v>20.53</v>
      </c>
      <c r="M584" s="102">
        <f t="shared" si="33"/>
        <v>615.9</v>
      </c>
      <c r="N584" s="104"/>
      <c r="O584" s="103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  <c r="AK584" s="77"/>
      <c r="AL584" s="77"/>
      <c r="AM584" s="77"/>
      <c r="AN584" s="77"/>
      <c r="AO584" s="77"/>
      <c r="AP584" s="77"/>
      <c r="AQ584" s="77"/>
      <c r="AR584" s="77"/>
      <c r="AS584" s="77"/>
      <c r="AT584" s="77"/>
      <c r="AU584" s="77"/>
      <c r="AV584" s="77"/>
      <c r="AW584" s="77"/>
      <c r="AX584" s="77"/>
      <c r="AY584" s="77"/>
      <c r="AZ584" s="77"/>
      <c r="BA584" s="77"/>
      <c r="BB584" s="77"/>
      <c r="BC584" s="77"/>
      <c r="BD584" s="77"/>
      <c r="BE584" s="77"/>
      <c r="BF584" s="77"/>
      <c r="BG584" s="77"/>
      <c r="BH584" s="77"/>
      <c r="BI584" s="77"/>
      <c r="BJ584" s="77"/>
      <c r="BK584" s="77"/>
      <c r="BL584" s="77"/>
      <c r="BM584" s="77"/>
      <c r="BN584" s="77"/>
      <c r="BO584" s="77"/>
      <c r="BP584" s="77"/>
      <c r="BQ584" s="77"/>
      <c r="BR584" s="77"/>
      <c r="BS584" s="77"/>
      <c r="BT584" s="77"/>
      <c r="BU584" s="77"/>
      <c r="BV584" s="77"/>
      <c r="BW584" s="77"/>
      <c r="BX584" s="77"/>
      <c r="BY584" s="77"/>
      <c r="BZ584" s="77"/>
      <c r="CA584" s="77"/>
      <c r="CB584" s="77"/>
      <c r="CC584" s="77"/>
      <c r="CD584" s="77"/>
      <c r="CE584" s="77"/>
      <c r="CF584" s="77"/>
      <c r="CG584" s="77"/>
      <c r="CH584" s="77"/>
      <c r="CI584" s="77"/>
      <c r="CJ584" s="77"/>
      <c r="CK584" s="77"/>
      <c r="CL584" s="77"/>
      <c r="CM584" s="77"/>
      <c r="CN584" s="77"/>
      <c r="CO584" s="77"/>
      <c r="CP584" s="77"/>
      <c r="CQ584" s="77"/>
      <c r="CR584" s="77"/>
      <c r="CS584" s="77"/>
      <c r="CT584" s="77"/>
      <c r="CU584" s="77"/>
      <c r="CV584" s="77"/>
      <c r="CW584" s="77"/>
      <c r="CX584" s="77"/>
      <c r="CY584" s="77"/>
      <c r="CZ584" s="77"/>
      <c r="DA584" s="77"/>
      <c r="DB584" s="77"/>
      <c r="DC584" s="77"/>
      <c r="DD584" s="77"/>
      <c r="DE584" s="77"/>
      <c r="DF584" s="77"/>
      <c r="DG584" s="77"/>
      <c r="DH584" s="77"/>
      <c r="DI584" s="77"/>
      <c r="DJ584" s="77"/>
      <c r="DK584" s="77"/>
      <c r="DL584" s="77"/>
      <c r="DM584" s="77"/>
      <c r="DN584" s="77"/>
      <c r="DO584" s="77"/>
      <c r="DP584" s="77"/>
      <c r="DQ584" s="77"/>
      <c r="DR584" s="77"/>
      <c r="DS584" s="77"/>
      <c r="DT584" s="77"/>
      <c r="DU584" s="77"/>
      <c r="DV584" s="77"/>
      <c r="DW584" s="77"/>
      <c r="DX584" s="77"/>
      <c r="DY584" s="77"/>
      <c r="DZ584" s="77"/>
      <c r="EA584" s="77"/>
      <c r="EB584" s="77"/>
      <c r="EC584" s="77"/>
      <c r="ED584" s="77"/>
      <c r="EE584" s="77"/>
      <c r="EF584" s="77"/>
      <c r="EG584" s="77"/>
      <c r="EH584" s="77"/>
      <c r="EI584" s="77"/>
      <c r="EJ584" s="77"/>
      <c r="EK584" s="77"/>
      <c r="EL584" s="77"/>
      <c r="EM584" s="77"/>
      <c r="EN584" s="77"/>
      <c r="EO584" s="77"/>
      <c r="EP584" s="77"/>
      <c r="EQ584" s="77"/>
      <c r="ER584" s="77"/>
      <c r="ES584" s="77"/>
      <c r="ET584" s="77"/>
      <c r="EU584" s="77"/>
      <c r="EV584" s="77"/>
      <c r="EW584" s="77"/>
      <c r="EX584" s="77"/>
      <c r="EY584" s="77"/>
      <c r="EZ584" s="77"/>
      <c r="FA584" s="77"/>
      <c r="FB584" s="77"/>
      <c r="FC584" s="77"/>
      <c r="FD584" s="77"/>
      <c r="FE584" s="77"/>
      <c r="FF584" s="77"/>
      <c r="FG584" s="77"/>
      <c r="FH584" s="77"/>
      <c r="FI584" s="77"/>
      <c r="FJ584" s="77"/>
      <c r="FK584" s="77"/>
    </row>
    <row r="585" spans="1:167" s="78" customFormat="1" x14ac:dyDescent="0.2">
      <c r="A585" s="97" t="s">
        <v>2358</v>
      </c>
      <c r="B585" s="97" t="s">
        <v>350</v>
      </c>
      <c r="C585" s="98" t="s">
        <v>1640</v>
      </c>
      <c r="D585" s="99" t="s">
        <v>5</v>
      </c>
      <c r="E585" s="99">
        <v>1</v>
      </c>
      <c r="F585" s="99"/>
      <c r="G585" s="105">
        <v>10</v>
      </c>
      <c r="H585" s="101">
        <f t="shared" si="32"/>
        <v>8.3333333333333332E-3</v>
      </c>
      <c r="I585" s="123">
        <v>108.32</v>
      </c>
      <c r="J585" s="103"/>
      <c r="K585" s="101"/>
      <c r="L585" s="102">
        <f t="shared" si="31"/>
        <v>0.9</v>
      </c>
      <c r="M585" s="102">
        <f t="shared" si="33"/>
        <v>27</v>
      </c>
      <c r="N585" s="104"/>
      <c r="O585" s="103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  <c r="AK585" s="77"/>
      <c r="AL585" s="77"/>
      <c r="AM585" s="77"/>
      <c r="AN585" s="77"/>
      <c r="AO585" s="77"/>
      <c r="AP585" s="77"/>
      <c r="AQ585" s="77"/>
      <c r="AR585" s="77"/>
      <c r="AS585" s="77"/>
      <c r="AT585" s="77"/>
      <c r="AU585" s="77"/>
      <c r="AV585" s="77"/>
      <c r="AW585" s="77"/>
      <c r="AX585" s="77"/>
      <c r="AY585" s="77"/>
      <c r="AZ585" s="77"/>
      <c r="BA585" s="77"/>
      <c r="BB585" s="77"/>
      <c r="BC585" s="77"/>
      <c r="BD585" s="77"/>
      <c r="BE585" s="77"/>
      <c r="BF585" s="77"/>
      <c r="BG585" s="77"/>
      <c r="BH585" s="77"/>
      <c r="BI585" s="77"/>
      <c r="BJ585" s="77"/>
      <c r="BK585" s="77"/>
      <c r="BL585" s="77"/>
      <c r="BM585" s="77"/>
      <c r="BN585" s="77"/>
      <c r="BO585" s="77"/>
      <c r="BP585" s="77"/>
      <c r="BQ585" s="77"/>
      <c r="BR585" s="77"/>
      <c r="BS585" s="77"/>
      <c r="BT585" s="77"/>
      <c r="BU585" s="77"/>
      <c r="BV585" s="77"/>
      <c r="BW585" s="77"/>
      <c r="BX585" s="77"/>
      <c r="BY585" s="77"/>
      <c r="BZ585" s="77"/>
      <c r="CA585" s="77"/>
      <c r="CB585" s="77"/>
      <c r="CC585" s="77"/>
      <c r="CD585" s="77"/>
      <c r="CE585" s="77"/>
      <c r="CF585" s="77"/>
      <c r="CG585" s="77"/>
      <c r="CH585" s="77"/>
      <c r="CI585" s="77"/>
      <c r="CJ585" s="77"/>
      <c r="CK585" s="77"/>
      <c r="CL585" s="77"/>
      <c r="CM585" s="77"/>
      <c r="CN585" s="77"/>
      <c r="CO585" s="77"/>
      <c r="CP585" s="77"/>
      <c r="CQ585" s="77"/>
      <c r="CR585" s="77"/>
      <c r="CS585" s="77"/>
      <c r="CT585" s="77"/>
      <c r="CU585" s="77"/>
      <c r="CV585" s="77"/>
      <c r="CW585" s="77"/>
      <c r="CX585" s="77"/>
      <c r="CY585" s="77"/>
      <c r="CZ585" s="77"/>
      <c r="DA585" s="77"/>
      <c r="DB585" s="77"/>
      <c r="DC585" s="77"/>
      <c r="DD585" s="77"/>
      <c r="DE585" s="77"/>
      <c r="DF585" s="77"/>
      <c r="DG585" s="77"/>
      <c r="DH585" s="77"/>
      <c r="DI585" s="77"/>
      <c r="DJ585" s="77"/>
      <c r="DK585" s="77"/>
      <c r="DL585" s="77"/>
      <c r="DM585" s="77"/>
      <c r="DN585" s="77"/>
      <c r="DO585" s="77"/>
      <c r="DP585" s="77"/>
      <c r="DQ585" s="77"/>
      <c r="DR585" s="77"/>
      <c r="DS585" s="77"/>
      <c r="DT585" s="77"/>
      <c r="DU585" s="77"/>
      <c r="DV585" s="77"/>
      <c r="DW585" s="77"/>
      <c r="DX585" s="77"/>
      <c r="DY585" s="77"/>
      <c r="DZ585" s="77"/>
      <c r="EA585" s="77"/>
      <c r="EB585" s="77"/>
      <c r="EC585" s="77"/>
      <c r="ED585" s="77"/>
      <c r="EE585" s="77"/>
      <c r="EF585" s="77"/>
      <c r="EG585" s="77"/>
      <c r="EH585" s="77"/>
      <c r="EI585" s="77"/>
      <c r="EJ585" s="77"/>
      <c r="EK585" s="77"/>
      <c r="EL585" s="77"/>
      <c r="EM585" s="77"/>
      <c r="EN585" s="77"/>
      <c r="EO585" s="77"/>
      <c r="EP585" s="77"/>
      <c r="EQ585" s="77"/>
      <c r="ER585" s="77"/>
      <c r="ES585" s="77"/>
      <c r="ET585" s="77"/>
      <c r="EU585" s="77"/>
      <c r="EV585" s="77"/>
      <c r="EW585" s="77"/>
      <c r="EX585" s="77"/>
      <c r="EY585" s="77"/>
      <c r="EZ585" s="77"/>
      <c r="FA585" s="77"/>
      <c r="FB585" s="77"/>
      <c r="FC585" s="77"/>
      <c r="FD585" s="77"/>
      <c r="FE585" s="77"/>
      <c r="FF585" s="77"/>
      <c r="FG585" s="77"/>
      <c r="FH585" s="77"/>
      <c r="FI585" s="77"/>
      <c r="FJ585" s="77"/>
      <c r="FK585" s="77"/>
    </row>
    <row r="586" spans="1:167" s="78" customFormat="1" x14ac:dyDescent="0.2">
      <c r="A586" s="97" t="s">
        <v>2359</v>
      </c>
      <c r="B586" s="97" t="s">
        <v>351</v>
      </c>
      <c r="C586" s="98" t="s">
        <v>300</v>
      </c>
      <c r="D586" s="99" t="s">
        <v>5</v>
      </c>
      <c r="E586" s="99">
        <v>1</v>
      </c>
      <c r="F586" s="99"/>
      <c r="G586" s="105">
        <v>10</v>
      </c>
      <c r="H586" s="101">
        <f t="shared" si="32"/>
        <v>8.3333333333333332E-3</v>
      </c>
      <c r="I586" s="123">
        <v>2065.1</v>
      </c>
      <c r="J586" s="103"/>
      <c r="K586" s="101"/>
      <c r="L586" s="102">
        <f t="shared" si="31"/>
        <v>17.21</v>
      </c>
      <c r="M586" s="102">
        <f t="shared" si="33"/>
        <v>516.29999999999995</v>
      </c>
      <c r="N586" s="104"/>
      <c r="O586" s="103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  <c r="AG586" s="77"/>
      <c r="AH586" s="77"/>
      <c r="AI586" s="77"/>
      <c r="AJ586" s="77"/>
      <c r="AK586" s="77"/>
      <c r="AL586" s="77"/>
      <c r="AM586" s="77"/>
      <c r="AN586" s="77"/>
      <c r="AO586" s="77"/>
      <c r="AP586" s="77"/>
      <c r="AQ586" s="77"/>
      <c r="AR586" s="77"/>
      <c r="AS586" s="77"/>
      <c r="AT586" s="77"/>
      <c r="AU586" s="77"/>
      <c r="AV586" s="77"/>
      <c r="AW586" s="77"/>
      <c r="AX586" s="77"/>
      <c r="AY586" s="77"/>
      <c r="AZ586" s="77"/>
      <c r="BA586" s="77"/>
      <c r="BB586" s="77"/>
      <c r="BC586" s="77"/>
      <c r="BD586" s="77"/>
      <c r="BE586" s="77"/>
      <c r="BF586" s="77"/>
      <c r="BG586" s="77"/>
      <c r="BH586" s="77"/>
      <c r="BI586" s="77"/>
      <c r="BJ586" s="77"/>
      <c r="BK586" s="77"/>
      <c r="BL586" s="77"/>
      <c r="BM586" s="77"/>
      <c r="BN586" s="77"/>
      <c r="BO586" s="77"/>
      <c r="BP586" s="77"/>
      <c r="BQ586" s="77"/>
      <c r="BR586" s="77"/>
      <c r="BS586" s="77"/>
      <c r="BT586" s="77"/>
      <c r="BU586" s="77"/>
      <c r="BV586" s="77"/>
      <c r="BW586" s="77"/>
      <c r="BX586" s="77"/>
      <c r="BY586" s="77"/>
      <c r="BZ586" s="77"/>
      <c r="CA586" s="77"/>
      <c r="CB586" s="77"/>
      <c r="CC586" s="77"/>
      <c r="CD586" s="77"/>
      <c r="CE586" s="77"/>
      <c r="CF586" s="77"/>
      <c r="CG586" s="77"/>
      <c r="CH586" s="77"/>
      <c r="CI586" s="77"/>
      <c r="CJ586" s="77"/>
      <c r="CK586" s="77"/>
      <c r="CL586" s="77"/>
      <c r="CM586" s="77"/>
      <c r="CN586" s="77"/>
      <c r="CO586" s="77"/>
      <c r="CP586" s="77"/>
      <c r="CQ586" s="77"/>
      <c r="CR586" s="77"/>
      <c r="CS586" s="77"/>
      <c r="CT586" s="77"/>
      <c r="CU586" s="77"/>
      <c r="CV586" s="77"/>
      <c r="CW586" s="77"/>
      <c r="CX586" s="77"/>
      <c r="CY586" s="77"/>
      <c r="CZ586" s="77"/>
      <c r="DA586" s="77"/>
      <c r="DB586" s="77"/>
      <c r="DC586" s="77"/>
      <c r="DD586" s="77"/>
      <c r="DE586" s="77"/>
      <c r="DF586" s="77"/>
      <c r="DG586" s="77"/>
      <c r="DH586" s="77"/>
      <c r="DI586" s="77"/>
      <c r="DJ586" s="77"/>
      <c r="DK586" s="77"/>
      <c r="DL586" s="77"/>
      <c r="DM586" s="77"/>
      <c r="DN586" s="77"/>
      <c r="DO586" s="77"/>
      <c r="DP586" s="77"/>
      <c r="DQ586" s="77"/>
      <c r="DR586" s="77"/>
      <c r="DS586" s="77"/>
      <c r="DT586" s="77"/>
      <c r="DU586" s="77"/>
      <c r="DV586" s="77"/>
      <c r="DW586" s="77"/>
      <c r="DX586" s="77"/>
      <c r="DY586" s="77"/>
      <c r="DZ586" s="77"/>
      <c r="EA586" s="77"/>
      <c r="EB586" s="77"/>
      <c r="EC586" s="77"/>
      <c r="ED586" s="77"/>
      <c r="EE586" s="77"/>
      <c r="EF586" s="77"/>
      <c r="EG586" s="77"/>
      <c r="EH586" s="77"/>
      <c r="EI586" s="77"/>
      <c r="EJ586" s="77"/>
      <c r="EK586" s="77"/>
      <c r="EL586" s="77"/>
      <c r="EM586" s="77"/>
      <c r="EN586" s="77"/>
      <c r="EO586" s="77"/>
      <c r="EP586" s="77"/>
      <c r="EQ586" s="77"/>
      <c r="ER586" s="77"/>
      <c r="ES586" s="77"/>
      <c r="ET586" s="77"/>
      <c r="EU586" s="77"/>
      <c r="EV586" s="77"/>
      <c r="EW586" s="77"/>
      <c r="EX586" s="77"/>
      <c r="EY586" s="77"/>
      <c r="EZ586" s="77"/>
      <c r="FA586" s="77"/>
      <c r="FB586" s="77"/>
      <c r="FC586" s="77"/>
      <c r="FD586" s="77"/>
      <c r="FE586" s="77"/>
      <c r="FF586" s="77"/>
      <c r="FG586" s="77"/>
      <c r="FH586" s="77"/>
      <c r="FI586" s="77"/>
      <c r="FJ586" s="77"/>
      <c r="FK586" s="77"/>
    </row>
    <row r="587" spans="1:167" s="78" customFormat="1" x14ac:dyDescent="0.2">
      <c r="A587" s="97" t="s">
        <v>2360</v>
      </c>
      <c r="B587" s="97" t="s">
        <v>352</v>
      </c>
      <c r="C587" s="98" t="s">
        <v>301</v>
      </c>
      <c r="D587" s="99" t="s">
        <v>5</v>
      </c>
      <c r="E587" s="99">
        <v>1</v>
      </c>
      <c r="F587" s="99"/>
      <c r="G587" s="105">
        <v>10</v>
      </c>
      <c r="H587" s="101">
        <f t="shared" si="32"/>
        <v>8.3333333333333332E-3</v>
      </c>
      <c r="I587" s="123">
        <v>2349.9899999999998</v>
      </c>
      <c r="J587" s="103"/>
      <c r="K587" s="101"/>
      <c r="L587" s="102">
        <f t="shared" si="31"/>
        <v>19.579999999999998</v>
      </c>
      <c r="M587" s="102">
        <f t="shared" si="33"/>
        <v>587.4</v>
      </c>
      <c r="N587" s="104"/>
      <c r="O587" s="103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  <c r="AK587" s="77"/>
      <c r="AL587" s="77"/>
      <c r="AM587" s="77"/>
      <c r="AN587" s="77"/>
      <c r="AO587" s="77"/>
      <c r="AP587" s="77"/>
      <c r="AQ587" s="77"/>
      <c r="AR587" s="77"/>
      <c r="AS587" s="77"/>
      <c r="AT587" s="77"/>
      <c r="AU587" s="77"/>
      <c r="AV587" s="77"/>
      <c r="AW587" s="77"/>
      <c r="AX587" s="77"/>
      <c r="AY587" s="77"/>
      <c r="AZ587" s="77"/>
      <c r="BA587" s="77"/>
      <c r="BB587" s="77"/>
      <c r="BC587" s="77"/>
      <c r="BD587" s="77"/>
      <c r="BE587" s="77"/>
      <c r="BF587" s="77"/>
      <c r="BG587" s="77"/>
      <c r="BH587" s="77"/>
      <c r="BI587" s="77"/>
      <c r="BJ587" s="77"/>
      <c r="BK587" s="77"/>
      <c r="BL587" s="77"/>
      <c r="BM587" s="77"/>
      <c r="BN587" s="77"/>
      <c r="BO587" s="77"/>
      <c r="BP587" s="77"/>
      <c r="BQ587" s="77"/>
      <c r="BR587" s="77"/>
      <c r="BS587" s="77"/>
      <c r="BT587" s="77"/>
      <c r="BU587" s="77"/>
      <c r="BV587" s="77"/>
      <c r="BW587" s="77"/>
      <c r="BX587" s="77"/>
      <c r="BY587" s="77"/>
      <c r="BZ587" s="77"/>
      <c r="CA587" s="77"/>
      <c r="CB587" s="77"/>
      <c r="CC587" s="77"/>
      <c r="CD587" s="77"/>
      <c r="CE587" s="77"/>
      <c r="CF587" s="77"/>
      <c r="CG587" s="77"/>
      <c r="CH587" s="77"/>
      <c r="CI587" s="77"/>
      <c r="CJ587" s="77"/>
      <c r="CK587" s="77"/>
      <c r="CL587" s="77"/>
      <c r="CM587" s="77"/>
      <c r="CN587" s="77"/>
      <c r="CO587" s="77"/>
      <c r="CP587" s="77"/>
      <c r="CQ587" s="77"/>
      <c r="CR587" s="77"/>
      <c r="CS587" s="77"/>
      <c r="CT587" s="77"/>
      <c r="CU587" s="77"/>
      <c r="CV587" s="77"/>
      <c r="CW587" s="77"/>
      <c r="CX587" s="77"/>
      <c r="CY587" s="77"/>
      <c r="CZ587" s="77"/>
      <c r="DA587" s="77"/>
      <c r="DB587" s="77"/>
      <c r="DC587" s="77"/>
      <c r="DD587" s="77"/>
      <c r="DE587" s="77"/>
      <c r="DF587" s="77"/>
      <c r="DG587" s="77"/>
      <c r="DH587" s="77"/>
      <c r="DI587" s="77"/>
      <c r="DJ587" s="77"/>
      <c r="DK587" s="77"/>
      <c r="DL587" s="77"/>
      <c r="DM587" s="77"/>
      <c r="DN587" s="77"/>
      <c r="DO587" s="77"/>
      <c r="DP587" s="77"/>
      <c r="DQ587" s="77"/>
      <c r="DR587" s="77"/>
      <c r="DS587" s="77"/>
      <c r="DT587" s="77"/>
      <c r="DU587" s="77"/>
      <c r="DV587" s="77"/>
      <c r="DW587" s="77"/>
      <c r="DX587" s="77"/>
      <c r="DY587" s="77"/>
      <c r="DZ587" s="77"/>
      <c r="EA587" s="77"/>
      <c r="EB587" s="77"/>
      <c r="EC587" s="77"/>
      <c r="ED587" s="77"/>
      <c r="EE587" s="77"/>
      <c r="EF587" s="77"/>
      <c r="EG587" s="77"/>
      <c r="EH587" s="77"/>
      <c r="EI587" s="77"/>
      <c r="EJ587" s="77"/>
      <c r="EK587" s="77"/>
      <c r="EL587" s="77"/>
      <c r="EM587" s="77"/>
      <c r="EN587" s="77"/>
      <c r="EO587" s="77"/>
      <c r="EP587" s="77"/>
      <c r="EQ587" s="77"/>
      <c r="ER587" s="77"/>
      <c r="ES587" s="77"/>
      <c r="ET587" s="77"/>
      <c r="EU587" s="77"/>
      <c r="EV587" s="77"/>
      <c r="EW587" s="77"/>
      <c r="EX587" s="77"/>
      <c r="EY587" s="77"/>
      <c r="EZ587" s="77"/>
      <c r="FA587" s="77"/>
      <c r="FB587" s="77"/>
      <c r="FC587" s="77"/>
      <c r="FD587" s="77"/>
      <c r="FE587" s="77"/>
      <c r="FF587" s="77"/>
      <c r="FG587" s="77"/>
      <c r="FH587" s="77"/>
      <c r="FI587" s="77"/>
      <c r="FJ587" s="77"/>
      <c r="FK587" s="77"/>
    </row>
    <row r="588" spans="1:167" s="78" customFormat="1" x14ac:dyDescent="0.2">
      <c r="A588" s="97" t="s">
        <v>2361</v>
      </c>
      <c r="B588" s="97" t="s">
        <v>353</v>
      </c>
      <c r="C588" s="98" t="s">
        <v>302</v>
      </c>
      <c r="D588" s="99" t="s">
        <v>5</v>
      </c>
      <c r="E588" s="99">
        <v>7</v>
      </c>
      <c r="F588" s="99"/>
      <c r="G588" s="105">
        <v>10</v>
      </c>
      <c r="H588" s="101">
        <f t="shared" si="32"/>
        <v>8.3333333333333332E-3</v>
      </c>
      <c r="I588" s="123">
        <v>5866.88</v>
      </c>
      <c r="J588" s="103"/>
      <c r="K588" s="101"/>
      <c r="L588" s="102">
        <f t="shared" si="31"/>
        <v>342.23</v>
      </c>
      <c r="M588" s="102">
        <f t="shared" si="33"/>
        <v>10266.9</v>
      </c>
      <c r="N588" s="104"/>
      <c r="O588" s="103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  <c r="AG588" s="77"/>
      <c r="AH588" s="77"/>
      <c r="AI588" s="77"/>
      <c r="AJ588" s="77"/>
      <c r="AK588" s="77"/>
      <c r="AL588" s="77"/>
      <c r="AM588" s="77"/>
      <c r="AN588" s="77"/>
      <c r="AO588" s="77"/>
      <c r="AP588" s="77"/>
      <c r="AQ588" s="77"/>
      <c r="AR588" s="77"/>
      <c r="AS588" s="77"/>
      <c r="AT588" s="77"/>
      <c r="AU588" s="77"/>
      <c r="AV588" s="77"/>
      <c r="AW588" s="77"/>
      <c r="AX588" s="77"/>
      <c r="AY588" s="77"/>
      <c r="AZ588" s="77"/>
      <c r="BA588" s="77"/>
      <c r="BB588" s="77"/>
      <c r="BC588" s="77"/>
      <c r="BD588" s="77"/>
      <c r="BE588" s="77"/>
      <c r="BF588" s="77"/>
      <c r="BG588" s="77"/>
      <c r="BH588" s="77"/>
      <c r="BI588" s="77"/>
      <c r="BJ588" s="77"/>
      <c r="BK588" s="77"/>
      <c r="BL588" s="77"/>
      <c r="BM588" s="77"/>
      <c r="BN588" s="77"/>
      <c r="BO588" s="77"/>
      <c r="BP588" s="77"/>
      <c r="BQ588" s="77"/>
      <c r="BR588" s="77"/>
      <c r="BS588" s="77"/>
      <c r="BT588" s="77"/>
      <c r="BU588" s="77"/>
      <c r="BV588" s="77"/>
      <c r="BW588" s="77"/>
      <c r="BX588" s="77"/>
      <c r="BY588" s="77"/>
      <c r="BZ588" s="77"/>
      <c r="CA588" s="77"/>
      <c r="CB588" s="77"/>
      <c r="CC588" s="77"/>
      <c r="CD588" s="77"/>
      <c r="CE588" s="77"/>
      <c r="CF588" s="77"/>
      <c r="CG588" s="77"/>
      <c r="CH588" s="77"/>
      <c r="CI588" s="77"/>
      <c r="CJ588" s="77"/>
      <c r="CK588" s="77"/>
      <c r="CL588" s="77"/>
      <c r="CM588" s="77"/>
      <c r="CN588" s="77"/>
      <c r="CO588" s="77"/>
      <c r="CP588" s="77"/>
      <c r="CQ588" s="77"/>
      <c r="CR588" s="77"/>
      <c r="CS588" s="77"/>
      <c r="CT588" s="77"/>
      <c r="CU588" s="77"/>
      <c r="CV588" s="77"/>
      <c r="CW588" s="77"/>
      <c r="CX588" s="77"/>
      <c r="CY588" s="77"/>
      <c r="CZ588" s="77"/>
      <c r="DA588" s="77"/>
      <c r="DB588" s="77"/>
      <c r="DC588" s="77"/>
      <c r="DD588" s="77"/>
      <c r="DE588" s="77"/>
      <c r="DF588" s="77"/>
      <c r="DG588" s="77"/>
      <c r="DH588" s="77"/>
      <c r="DI588" s="77"/>
      <c r="DJ588" s="77"/>
      <c r="DK588" s="77"/>
      <c r="DL588" s="77"/>
      <c r="DM588" s="77"/>
      <c r="DN588" s="77"/>
      <c r="DO588" s="77"/>
      <c r="DP588" s="77"/>
      <c r="DQ588" s="77"/>
      <c r="DR588" s="77"/>
      <c r="DS588" s="77"/>
      <c r="DT588" s="77"/>
      <c r="DU588" s="77"/>
      <c r="DV588" s="77"/>
      <c r="DW588" s="77"/>
      <c r="DX588" s="77"/>
      <c r="DY588" s="77"/>
      <c r="DZ588" s="77"/>
      <c r="EA588" s="77"/>
      <c r="EB588" s="77"/>
      <c r="EC588" s="77"/>
      <c r="ED588" s="77"/>
      <c r="EE588" s="77"/>
      <c r="EF588" s="77"/>
      <c r="EG588" s="77"/>
      <c r="EH588" s="77"/>
      <c r="EI588" s="77"/>
      <c r="EJ588" s="77"/>
      <c r="EK588" s="77"/>
      <c r="EL588" s="77"/>
      <c r="EM588" s="77"/>
      <c r="EN588" s="77"/>
      <c r="EO588" s="77"/>
      <c r="EP588" s="77"/>
      <c r="EQ588" s="77"/>
      <c r="ER588" s="77"/>
      <c r="ES588" s="77"/>
      <c r="ET588" s="77"/>
      <c r="EU588" s="77"/>
      <c r="EV588" s="77"/>
      <c r="EW588" s="77"/>
      <c r="EX588" s="77"/>
      <c r="EY588" s="77"/>
      <c r="EZ588" s="77"/>
      <c r="FA588" s="77"/>
      <c r="FB588" s="77"/>
      <c r="FC588" s="77"/>
      <c r="FD588" s="77"/>
      <c r="FE588" s="77"/>
      <c r="FF588" s="77"/>
      <c r="FG588" s="77"/>
      <c r="FH588" s="77"/>
      <c r="FI588" s="77"/>
      <c r="FJ588" s="77"/>
      <c r="FK588" s="77"/>
    </row>
    <row r="589" spans="1:167" s="78" customFormat="1" x14ac:dyDescent="0.2">
      <c r="A589" s="97" t="s">
        <v>2362</v>
      </c>
      <c r="B589" s="97" t="s">
        <v>354</v>
      </c>
      <c r="C589" s="98" t="s">
        <v>303</v>
      </c>
      <c r="D589" s="99" t="s">
        <v>5</v>
      </c>
      <c r="E589" s="99">
        <v>1</v>
      </c>
      <c r="F589" s="99"/>
      <c r="G589" s="105">
        <v>5</v>
      </c>
      <c r="H589" s="101">
        <f t="shared" si="32"/>
        <v>1.6666666666666666E-2</v>
      </c>
      <c r="I589" s="123">
        <v>53976.41</v>
      </c>
      <c r="J589" s="103"/>
      <c r="K589" s="101"/>
      <c r="L589" s="102">
        <f t="shared" si="31"/>
        <v>899.61</v>
      </c>
      <c r="M589" s="102">
        <f t="shared" si="33"/>
        <v>26988.3</v>
      </c>
      <c r="N589" s="104"/>
      <c r="O589" s="103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  <c r="AK589" s="77"/>
      <c r="AL589" s="77"/>
      <c r="AM589" s="77"/>
      <c r="AN589" s="77"/>
      <c r="AO589" s="77"/>
      <c r="AP589" s="77"/>
      <c r="AQ589" s="77"/>
      <c r="AR589" s="77"/>
      <c r="AS589" s="77"/>
      <c r="AT589" s="77"/>
      <c r="AU589" s="77"/>
      <c r="AV589" s="77"/>
      <c r="AW589" s="77"/>
      <c r="AX589" s="77"/>
      <c r="AY589" s="77"/>
      <c r="AZ589" s="77"/>
      <c r="BA589" s="77"/>
      <c r="BB589" s="77"/>
      <c r="BC589" s="77"/>
      <c r="BD589" s="77"/>
      <c r="BE589" s="77"/>
      <c r="BF589" s="77"/>
      <c r="BG589" s="77"/>
      <c r="BH589" s="77"/>
      <c r="BI589" s="77"/>
      <c r="BJ589" s="77"/>
      <c r="BK589" s="77"/>
      <c r="BL589" s="77"/>
      <c r="BM589" s="77"/>
      <c r="BN589" s="77"/>
      <c r="BO589" s="77"/>
      <c r="BP589" s="77"/>
      <c r="BQ589" s="77"/>
      <c r="BR589" s="77"/>
      <c r="BS589" s="77"/>
      <c r="BT589" s="77"/>
      <c r="BU589" s="77"/>
      <c r="BV589" s="77"/>
      <c r="BW589" s="77"/>
      <c r="BX589" s="77"/>
      <c r="BY589" s="77"/>
      <c r="BZ589" s="77"/>
      <c r="CA589" s="77"/>
      <c r="CB589" s="77"/>
      <c r="CC589" s="77"/>
      <c r="CD589" s="77"/>
      <c r="CE589" s="77"/>
      <c r="CF589" s="77"/>
      <c r="CG589" s="77"/>
      <c r="CH589" s="77"/>
      <c r="CI589" s="77"/>
      <c r="CJ589" s="77"/>
      <c r="CK589" s="77"/>
      <c r="CL589" s="77"/>
      <c r="CM589" s="77"/>
      <c r="CN589" s="77"/>
      <c r="CO589" s="77"/>
      <c r="CP589" s="77"/>
      <c r="CQ589" s="77"/>
      <c r="CR589" s="77"/>
      <c r="CS589" s="77"/>
      <c r="CT589" s="77"/>
      <c r="CU589" s="77"/>
      <c r="CV589" s="77"/>
      <c r="CW589" s="77"/>
      <c r="CX589" s="77"/>
      <c r="CY589" s="77"/>
      <c r="CZ589" s="77"/>
      <c r="DA589" s="77"/>
      <c r="DB589" s="77"/>
      <c r="DC589" s="77"/>
      <c r="DD589" s="77"/>
      <c r="DE589" s="77"/>
      <c r="DF589" s="77"/>
      <c r="DG589" s="77"/>
      <c r="DH589" s="77"/>
      <c r="DI589" s="77"/>
      <c r="DJ589" s="77"/>
      <c r="DK589" s="77"/>
      <c r="DL589" s="77"/>
      <c r="DM589" s="77"/>
      <c r="DN589" s="77"/>
      <c r="DO589" s="77"/>
      <c r="DP589" s="77"/>
      <c r="DQ589" s="77"/>
      <c r="DR589" s="77"/>
      <c r="DS589" s="77"/>
      <c r="DT589" s="77"/>
      <c r="DU589" s="77"/>
      <c r="DV589" s="77"/>
      <c r="DW589" s="77"/>
      <c r="DX589" s="77"/>
      <c r="DY589" s="77"/>
      <c r="DZ589" s="77"/>
      <c r="EA589" s="77"/>
      <c r="EB589" s="77"/>
      <c r="EC589" s="77"/>
      <c r="ED589" s="77"/>
      <c r="EE589" s="77"/>
      <c r="EF589" s="77"/>
      <c r="EG589" s="77"/>
      <c r="EH589" s="77"/>
      <c r="EI589" s="77"/>
      <c r="EJ589" s="77"/>
      <c r="EK589" s="77"/>
      <c r="EL589" s="77"/>
      <c r="EM589" s="77"/>
      <c r="EN589" s="77"/>
      <c r="EO589" s="77"/>
      <c r="EP589" s="77"/>
      <c r="EQ589" s="77"/>
      <c r="ER589" s="77"/>
      <c r="ES589" s="77"/>
      <c r="ET589" s="77"/>
      <c r="EU589" s="77"/>
      <c r="EV589" s="77"/>
      <c r="EW589" s="77"/>
      <c r="EX589" s="77"/>
      <c r="EY589" s="77"/>
      <c r="EZ589" s="77"/>
      <c r="FA589" s="77"/>
      <c r="FB589" s="77"/>
      <c r="FC589" s="77"/>
      <c r="FD589" s="77"/>
      <c r="FE589" s="77"/>
      <c r="FF589" s="77"/>
      <c r="FG589" s="77"/>
      <c r="FH589" s="77"/>
      <c r="FI589" s="77"/>
      <c r="FJ589" s="77"/>
      <c r="FK589" s="77"/>
    </row>
    <row r="590" spans="1:167" s="78" customFormat="1" x14ac:dyDescent="0.2">
      <c r="A590" s="97" t="s">
        <v>2363</v>
      </c>
      <c r="B590" s="97" t="s">
        <v>392</v>
      </c>
      <c r="C590" s="98" t="s">
        <v>393</v>
      </c>
      <c r="D590" s="99" t="s">
        <v>5</v>
      </c>
      <c r="E590" s="99">
        <v>6</v>
      </c>
      <c r="F590" s="99"/>
      <c r="G590" s="105">
        <v>5</v>
      </c>
      <c r="H590" s="101">
        <f t="shared" si="32"/>
        <v>1.6666666666666666E-2</v>
      </c>
      <c r="I590" s="123">
        <v>60.71</v>
      </c>
      <c r="J590" s="103"/>
      <c r="K590" s="101"/>
      <c r="L590" s="102">
        <f t="shared" si="31"/>
        <v>6.07</v>
      </c>
      <c r="M590" s="102">
        <f t="shared" si="33"/>
        <v>182.1</v>
      </c>
      <c r="N590" s="104"/>
      <c r="O590" s="103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  <c r="AK590" s="77"/>
      <c r="AL590" s="77"/>
      <c r="AM590" s="77"/>
      <c r="AN590" s="77"/>
      <c r="AO590" s="77"/>
      <c r="AP590" s="77"/>
      <c r="AQ590" s="77"/>
      <c r="AR590" s="77"/>
      <c r="AS590" s="77"/>
      <c r="AT590" s="77"/>
      <c r="AU590" s="77"/>
      <c r="AV590" s="77"/>
      <c r="AW590" s="77"/>
      <c r="AX590" s="77"/>
      <c r="AY590" s="77"/>
      <c r="AZ590" s="77"/>
      <c r="BA590" s="77"/>
      <c r="BB590" s="77"/>
      <c r="BC590" s="77"/>
      <c r="BD590" s="77"/>
      <c r="BE590" s="77"/>
      <c r="BF590" s="77"/>
      <c r="BG590" s="77"/>
      <c r="BH590" s="77"/>
      <c r="BI590" s="77"/>
      <c r="BJ590" s="77"/>
      <c r="BK590" s="77"/>
      <c r="BL590" s="77"/>
      <c r="BM590" s="77"/>
      <c r="BN590" s="77"/>
      <c r="BO590" s="77"/>
      <c r="BP590" s="77"/>
      <c r="BQ590" s="77"/>
      <c r="BR590" s="77"/>
      <c r="BS590" s="77"/>
      <c r="BT590" s="77"/>
      <c r="BU590" s="77"/>
      <c r="BV590" s="77"/>
      <c r="BW590" s="77"/>
      <c r="BX590" s="77"/>
      <c r="BY590" s="77"/>
      <c r="BZ590" s="77"/>
      <c r="CA590" s="77"/>
      <c r="CB590" s="77"/>
      <c r="CC590" s="77"/>
      <c r="CD590" s="77"/>
      <c r="CE590" s="77"/>
      <c r="CF590" s="77"/>
      <c r="CG590" s="77"/>
      <c r="CH590" s="77"/>
      <c r="CI590" s="77"/>
      <c r="CJ590" s="77"/>
      <c r="CK590" s="77"/>
      <c r="CL590" s="77"/>
      <c r="CM590" s="77"/>
      <c r="CN590" s="77"/>
      <c r="CO590" s="77"/>
      <c r="CP590" s="77"/>
      <c r="CQ590" s="77"/>
      <c r="CR590" s="77"/>
      <c r="CS590" s="77"/>
      <c r="CT590" s="77"/>
      <c r="CU590" s="77"/>
      <c r="CV590" s="77"/>
      <c r="CW590" s="77"/>
      <c r="CX590" s="77"/>
      <c r="CY590" s="77"/>
      <c r="CZ590" s="77"/>
      <c r="DA590" s="77"/>
      <c r="DB590" s="77"/>
      <c r="DC590" s="77"/>
      <c r="DD590" s="77"/>
      <c r="DE590" s="77"/>
      <c r="DF590" s="77"/>
      <c r="DG590" s="77"/>
      <c r="DH590" s="77"/>
      <c r="DI590" s="77"/>
      <c r="DJ590" s="77"/>
      <c r="DK590" s="77"/>
      <c r="DL590" s="77"/>
      <c r="DM590" s="77"/>
      <c r="DN590" s="77"/>
      <c r="DO590" s="77"/>
      <c r="DP590" s="77"/>
      <c r="DQ590" s="77"/>
      <c r="DR590" s="77"/>
      <c r="DS590" s="77"/>
      <c r="DT590" s="77"/>
      <c r="DU590" s="77"/>
      <c r="DV590" s="77"/>
      <c r="DW590" s="77"/>
      <c r="DX590" s="77"/>
      <c r="DY590" s="77"/>
      <c r="DZ590" s="77"/>
      <c r="EA590" s="77"/>
      <c r="EB590" s="77"/>
      <c r="EC590" s="77"/>
      <c r="ED590" s="77"/>
      <c r="EE590" s="77"/>
      <c r="EF590" s="77"/>
      <c r="EG590" s="77"/>
      <c r="EH590" s="77"/>
      <c r="EI590" s="77"/>
      <c r="EJ590" s="77"/>
      <c r="EK590" s="77"/>
      <c r="EL590" s="77"/>
      <c r="EM590" s="77"/>
      <c r="EN590" s="77"/>
      <c r="EO590" s="77"/>
      <c r="EP590" s="77"/>
      <c r="EQ590" s="77"/>
      <c r="ER590" s="77"/>
      <c r="ES590" s="77"/>
      <c r="ET590" s="77"/>
      <c r="EU590" s="77"/>
      <c r="EV590" s="77"/>
      <c r="EW590" s="77"/>
      <c r="EX590" s="77"/>
      <c r="EY590" s="77"/>
      <c r="EZ590" s="77"/>
      <c r="FA590" s="77"/>
      <c r="FB590" s="77"/>
      <c r="FC590" s="77"/>
      <c r="FD590" s="77"/>
      <c r="FE590" s="77"/>
      <c r="FF590" s="77"/>
      <c r="FG590" s="77"/>
      <c r="FH590" s="77"/>
      <c r="FI590" s="77"/>
      <c r="FJ590" s="77"/>
      <c r="FK590" s="77"/>
    </row>
    <row r="591" spans="1:167" s="78" customFormat="1" x14ac:dyDescent="0.2">
      <c r="A591" s="97" t="s">
        <v>2364</v>
      </c>
      <c r="B591" s="97" t="s">
        <v>394</v>
      </c>
      <c r="C591" s="98" t="s">
        <v>395</v>
      </c>
      <c r="D591" s="99" t="s">
        <v>5</v>
      </c>
      <c r="E591" s="99">
        <v>6</v>
      </c>
      <c r="F591" s="99"/>
      <c r="G591" s="105">
        <v>5</v>
      </c>
      <c r="H591" s="101">
        <f t="shared" si="32"/>
        <v>1.6666666666666666E-2</v>
      </c>
      <c r="I591" s="123">
        <v>74.19</v>
      </c>
      <c r="J591" s="103"/>
      <c r="K591" s="101"/>
      <c r="L591" s="102">
        <f t="shared" si="31"/>
        <v>7.42</v>
      </c>
      <c r="M591" s="102">
        <f t="shared" si="33"/>
        <v>222.6</v>
      </c>
      <c r="N591" s="104"/>
      <c r="O591" s="103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  <c r="AG591" s="77"/>
      <c r="AH591" s="77"/>
      <c r="AI591" s="77"/>
      <c r="AJ591" s="77"/>
      <c r="AK591" s="77"/>
      <c r="AL591" s="77"/>
      <c r="AM591" s="77"/>
      <c r="AN591" s="77"/>
      <c r="AO591" s="77"/>
      <c r="AP591" s="77"/>
      <c r="AQ591" s="77"/>
      <c r="AR591" s="77"/>
      <c r="AS591" s="77"/>
      <c r="AT591" s="77"/>
      <c r="AU591" s="77"/>
      <c r="AV591" s="77"/>
      <c r="AW591" s="77"/>
      <c r="AX591" s="77"/>
      <c r="AY591" s="77"/>
      <c r="AZ591" s="77"/>
      <c r="BA591" s="77"/>
      <c r="BB591" s="77"/>
      <c r="BC591" s="77"/>
      <c r="BD591" s="77"/>
      <c r="BE591" s="77"/>
      <c r="BF591" s="77"/>
      <c r="BG591" s="77"/>
      <c r="BH591" s="77"/>
      <c r="BI591" s="77"/>
      <c r="BJ591" s="77"/>
      <c r="BK591" s="77"/>
      <c r="BL591" s="77"/>
      <c r="BM591" s="77"/>
      <c r="BN591" s="77"/>
      <c r="BO591" s="77"/>
      <c r="BP591" s="77"/>
      <c r="BQ591" s="77"/>
      <c r="BR591" s="77"/>
      <c r="BS591" s="77"/>
      <c r="BT591" s="77"/>
      <c r="BU591" s="77"/>
      <c r="BV591" s="77"/>
      <c r="BW591" s="77"/>
      <c r="BX591" s="77"/>
      <c r="BY591" s="77"/>
      <c r="BZ591" s="77"/>
      <c r="CA591" s="77"/>
      <c r="CB591" s="77"/>
      <c r="CC591" s="77"/>
      <c r="CD591" s="77"/>
      <c r="CE591" s="77"/>
      <c r="CF591" s="77"/>
      <c r="CG591" s="77"/>
      <c r="CH591" s="77"/>
      <c r="CI591" s="77"/>
      <c r="CJ591" s="77"/>
      <c r="CK591" s="77"/>
      <c r="CL591" s="77"/>
      <c r="CM591" s="77"/>
      <c r="CN591" s="77"/>
      <c r="CO591" s="77"/>
      <c r="CP591" s="77"/>
      <c r="CQ591" s="77"/>
      <c r="CR591" s="77"/>
      <c r="CS591" s="77"/>
      <c r="CT591" s="77"/>
      <c r="CU591" s="77"/>
      <c r="CV591" s="77"/>
      <c r="CW591" s="77"/>
      <c r="CX591" s="77"/>
      <c r="CY591" s="77"/>
      <c r="CZ591" s="77"/>
      <c r="DA591" s="77"/>
      <c r="DB591" s="77"/>
      <c r="DC591" s="77"/>
      <c r="DD591" s="77"/>
      <c r="DE591" s="77"/>
      <c r="DF591" s="77"/>
      <c r="DG591" s="77"/>
      <c r="DH591" s="77"/>
      <c r="DI591" s="77"/>
      <c r="DJ591" s="77"/>
      <c r="DK591" s="77"/>
      <c r="DL591" s="77"/>
      <c r="DM591" s="77"/>
      <c r="DN591" s="77"/>
      <c r="DO591" s="77"/>
      <c r="DP591" s="77"/>
      <c r="DQ591" s="77"/>
      <c r="DR591" s="77"/>
      <c r="DS591" s="77"/>
      <c r="DT591" s="77"/>
      <c r="DU591" s="77"/>
      <c r="DV591" s="77"/>
      <c r="DW591" s="77"/>
      <c r="DX591" s="77"/>
      <c r="DY591" s="77"/>
      <c r="DZ591" s="77"/>
      <c r="EA591" s="77"/>
      <c r="EB591" s="77"/>
      <c r="EC591" s="77"/>
      <c r="ED591" s="77"/>
      <c r="EE591" s="77"/>
      <c r="EF591" s="77"/>
      <c r="EG591" s="77"/>
      <c r="EH591" s="77"/>
      <c r="EI591" s="77"/>
      <c r="EJ591" s="77"/>
      <c r="EK591" s="77"/>
      <c r="EL591" s="77"/>
      <c r="EM591" s="77"/>
      <c r="EN591" s="77"/>
      <c r="EO591" s="77"/>
      <c r="EP591" s="77"/>
      <c r="EQ591" s="77"/>
      <c r="ER591" s="77"/>
      <c r="ES591" s="77"/>
      <c r="ET591" s="77"/>
      <c r="EU591" s="77"/>
      <c r="EV591" s="77"/>
      <c r="EW591" s="77"/>
      <c r="EX591" s="77"/>
      <c r="EY591" s="77"/>
      <c r="EZ591" s="77"/>
      <c r="FA591" s="77"/>
      <c r="FB591" s="77"/>
      <c r="FC591" s="77"/>
      <c r="FD591" s="77"/>
      <c r="FE591" s="77"/>
      <c r="FF591" s="77"/>
      <c r="FG591" s="77"/>
      <c r="FH591" s="77"/>
      <c r="FI591" s="77"/>
      <c r="FJ591" s="77"/>
      <c r="FK591" s="77"/>
    </row>
    <row r="592" spans="1:167" s="78" customFormat="1" x14ac:dyDescent="0.2">
      <c r="A592" s="97" t="s">
        <v>2365</v>
      </c>
      <c r="B592" s="97" t="s">
        <v>396</v>
      </c>
      <c r="C592" s="98" t="s">
        <v>397</v>
      </c>
      <c r="D592" s="99" t="s">
        <v>5</v>
      </c>
      <c r="E592" s="99">
        <v>6</v>
      </c>
      <c r="F592" s="99"/>
      <c r="G592" s="105">
        <v>5</v>
      </c>
      <c r="H592" s="101">
        <f t="shared" si="32"/>
        <v>1.6666666666666666E-2</v>
      </c>
      <c r="I592" s="123">
        <v>94.2</v>
      </c>
      <c r="J592" s="103"/>
      <c r="K592" s="101"/>
      <c r="L592" s="102">
        <f t="shared" si="31"/>
        <v>9.42</v>
      </c>
      <c r="M592" s="102">
        <f t="shared" si="33"/>
        <v>282.60000000000002</v>
      </c>
      <c r="N592" s="104"/>
      <c r="O592" s="103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  <c r="AG592" s="77"/>
      <c r="AH592" s="77"/>
      <c r="AI592" s="77"/>
      <c r="AJ592" s="77"/>
      <c r="AK592" s="77"/>
      <c r="AL592" s="77"/>
      <c r="AM592" s="77"/>
      <c r="AN592" s="77"/>
      <c r="AO592" s="77"/>
      <c r="AP592" s="77"/>
      <c r="AQ592" s="77"/>
      <c r="AR592" s="77"/>
      <c r="AS592" s="77"/>
      <c r="AT592" s="77"/>
      <c r="AU592" s="77"/>
      <c r="AV592" s="77"/>
      <c r="AW592" s="77"/>
      <c r="AX592" s="77"/>
      <c r="AY592" s="77"/>
      <c r="AZ592" s="77"/>
      <c r="BA592" s="77"/>
      <c r="BB592" s="77"/>
      <c r="BC592" s="77"/>
      <c r="BD592" s="77"/>
      <c r="BE592" s="77"/>
      <c r="BF592" s="77"/>
      <c r="BG592" s="77"/>
      <c r="BH592" s="77"/>
      <c r="BI592" s="77"/>
      <c r="BJ592" s="77"/>
      <c r="BK592" s="77"/>
      <c r="BL592" s="77"/>
      <c r="BM592" s="77"/>
      <c r="BN592" s="77"/>
      <c r="BO592" s="77"/>
      <c r="BP592" s="77"/>
      <c r="BQ592" s="77"/>
      <c r="BR592" s="77"/>
      <c r="BS592" s="77"/>
      <c r="BT592" s="77"/>
      <c r="BU592" s="77"/>
      <c r="BV592" s="77"/>
      <c r="BW592" s="77"/>
      <c r="BX592" s="77"/>
      <c r="BY592" s="77"/>
      <c r="BZ592" s="77"/>
      <c r="CA592" s="77"/>
      <c r="CB592" s="77"/>
      <c r="CC592" s="77"/>
      <c r="CD592" s="77"/>
      <c r="CE592" s="77"/>
      <c r="CF592" s="77"/>
      <c r="CG592" s="77"/>
      <c r="CH592" s="77"/>
      <c r="CI592" s="77"/>
      <c r="CJ592" s="77"/>
      <c r="CK592" s="77"/>
      <c r="CL592" s="77"/>
      <c r="CM592" s="77"/>
      <c r="CN592" s="77"/>
      <c r="CO592" s="77"/>
      <c r="CP592" s="77"/>
      <c r="CQ592" s="77"/>
      <c r="CR592" s="77"/>
      <c r="CS592" s="77"/>
      <c r="CT592" s="77"/>
      <c r="CU592" s="77"/>
      <c r="CV592" s="77"/>
      <c r="CW592" s="77"/>
      <c r="CX592" s="77"/>
      <c r="CY592" s="77"/>
      <c r="CZ592" s="77"/>
      <c r="DA592" s="77"/>
      <c r="DB592" s="77"/>
      <c r="DC592" s="77"/>
      <c r="DD592" s="77"/>
      <c r="DE592" s="77"/>
      <c r="DF592" s="77"/>
      <c r="DG592" s="77"/>
      <c r="DH592" s="77"/>
      <c r="DI592" s="77"/>
      <c r="DJ592" s="77"/>
      <c r="DK592" s="77"/>
      <c r="DL592" s="77"/>
      <c r="DM592" s="77"/>
      <c r="DN592" s="77"/>
      <c r="DO592" s="77"/>
      <c r="DP592" s="77"/>
      <c r="DQ592" s="77"/>
      <c r="DR592" s="77"/>
      <c r="DS592" s="77"/>
      <c r="DT592" s="77"/>
      <c r="DU592" s="77"/>
      <c r="DV592" s="77"/>
      <c r="DW592" s="77"/>
      <c r="DX592" s="77"/>
      <c r="DY592" s="77"/>
      <c r="DZ592" s="77"/>
      <c r="EA592" s="77"/>
      <c r="EB592" s="77"/>
      <c r="EC592" s="77"/>
      <c r="ED592" s="77"/>
      <c r="EE592" s="77"/>
      <c r="EF592" s="77"/>
      <c r="EG592" s="77"/>
      <c r="EH592" s="77"/>
      <c r="EI592" s="77"/>
      <c r="EJ592" s="77"/>
      <c r="EK592" s="77"/>
      <c r="EL592" s="77"/>
      <c r="EM592" s="77"/>
      <c r="EN592" s="77"/>
      <c r="EO592" s="77"/>
      <c r="EP592" s="77"/>
      <c r="EQ592" s="77"/>
      <c r="ER592" s="77"/>
      <c r="ES592" s="77"/>
      <c r="ET592" s="77"/>
      <c r="EU592" s="77"/>
      <c r="EV592" s="77"/>
      <c r="EW592" s="77"/>
      <c r="EX592" s="77"/>
      <c r="EY592" s="77"/>
      <c r="EZ592" s="77"/>
      <c r="FA592" s="77"/>
      <c r="FB592" s="77"/>
      <c r="FC592" s="77"/>
      <c r="FD592" s="77"/>
      <c r="FE592" s="77"/>
      <c r="FF592" s="77"/>
      <c r="FG592" s="77"/>
      <c r="FH592" s="77"/>
      <c r="FI592" s="77"/>
      <c r="FJ592" s="77"/>
      <c r="FK592" s="77"/>
    </row>
    <row r="593" spans="1:167" s="78" customFormat="1" x14ac:dyDescent="0.2">
      <c r="A593" s="97" t="s">
        <v>2366</v>
      </c>
      <c r="B593" s="97" t="s">
        <v>398</v>
      </c>
      <c r="C593" s="98" t="s">
        <v>399</v>
      </c>
      <c r="D593" s="99" t="s">
        <v>5</v>
      </c>
      <c r="E593" s="99">
        <v>6</v>
      </c>
      <c r="F593" s="99"/>
      <c r="G593" s="105">
        <v>5</v>
      </c>
      <c r="H593" s="101">
        <f t="shared" si="32"/>
        <v>1.6666666666666666E-2</v>
      </c>
      <c r="I593" s="123">
        <v>155.93</v>
      </c>
      <c r="J593" s="103"/>
      <c r="K593" s="101"/>
      <c r="L593" s="102">
        <f t="shared" si="31"/>
        <v>15.59</v>
      </c>
      <c r="M593" s="102">
        <f t="shared" si="33"/>
        <v>467.7</v>
      </c>
      <c r="N593" s="104"/>
      <c r="O593" s="103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  <c r="AK593" s="77"/>
      <c r="AL593" s="77"/>
      <c r="AM593" s="77"/>
      <c r="AN593" s="77"/>
      <c r="AO593" s="77"/>
      <c r="AP593" s="77"/>
      <c r="AQ593" s="77"/>
      <c r="AR593" s="77"/>
      <c r="AS593" s="77"/>
      <c r="AT593" s="77"/>
      <c r="AU593" s="77"/>
      <c r="AV593" s="77"/>
      <c r="AW593" s="77"/>
      <c r="AX593" s="77"/>
      <c r="AY593" s="77"/>
      <c r="AZ593" s="77"/>
      <c r="BA593" s="77"/>
      <c r="BB593" s="77"/>
      <c r="BC593" s="77"/>
      <c r="BD593" s="77"/>
      <c r="BE593" s="77"/>
      <c r="BF593" s="77"/>
      <c r="BG593" s="77"/>
      <c r="BH593" s="77"/>
      <c r="BI593" s="77"/>
      <c r="BJ593" s="77"/>
      <c r="BK593" s="77"/>
      <c r="BL593" s="77"/>
      <c r="BM593" s="77"/>
      <c r="BN593" s="77"/>
      <c r="BO593" s="77"/>
      <c r="BP593" s="77"/>
      <c r="BQ593" s="77"/>
      <c r="BR593" s="77"/>
      <c r="BS593" s="77"/>
      <c r="BT593" s="77"/>
      <c r="BU593" s="77"/>
      <c r="BV593" s="77"/>
      <c r="BW593" s="77"/>
      <c r="BX593" s="77"/>
      <c r="BY593" s="77"/>
      <c r="BZ593" s="77"/>
      <c r="CA593" s="77"/>
      <c r="CB593" s="77"/>
      <c r="CC593" s="77"/>
      <c r="CD593" s="77"/>
      <c r="CE593" s="77"/>
      <c r="CF593" s="77"/>
      <c r="CG593" s="77"/>
      <c r="CH593" s="77"/>
      <c r="CI593" s="77"/>
      <c r="CJ593" s="77"/>
      <c r="CK593" s="77"/>
      <c r="CL593" s="77"/>
      <c r="CM593" s="77"/>
      <c r="CN593" s="77"/>
      <c r="CO593" s="77"/>
      <c r="CP593" s="77"/>
      <c r="CQ593" s="77"/>
      <c r="CR593" s="77"/>
      <c r="CS593" s="77"/>
      <c r="CT593" s="77"/>
      <c r="CU593" s="77"/>
      <c r="CV593" s="77"/>
      <c r="CW593" s="77"/>
      <c r="CX593" s="77"/>
      <c r="CY593" s="77"/>
      <c r="CZ593" s="77"/>
      <c r="DA593" s="77"/>
      <c r="DB593" s="77"/>
      <c r="DC593" s="77"/>
      <c r="DD593" s="77"/>
      <c r="DE593" s="77"/>
      <c r="DF593" s="77"/>
      <c r="DG593" s="77"/>
      <c r="DH593" s="77"/>
      <c r="DI593" s="77"/>
      <c r="DJ593" s="77"/>
      <c r="DK593" s="77"/>
      <c r="DL593" s="77"/>
      <c r="DM593" s="77"/>
      <c r="DN593" s="77"/>
      <c r="DO593" s="77"/>
      <c r="DP593" s="77"/>
      <c r="DQ593" s="77"/>
      <c r="DR593" s="77"/>
      <c r="DS593" s="77"/>
      <c r="DT593" s="77"/>
      <c r="DU593" s="77"/>
      <c r="DV593" s="77"/>
      <c r="DW593" s="77"/>
      <c r="DX593" s="77"/>
      <c r="DY593" s="77"/>
      <c r="DZ593" s="77"/>
      <c r="EA593" s="77"/>
      <c r="EB593" s="77"/>
      <c r="EC593" s="77"/>
      <c r="ED593" s="77"/>
      <c r="EE593" s="77"/>
      <c r="EF593" s="77"/>
      <c r="EG593" s="77"/>
      <c r="EH593" s="77"/>
      <c r="EI593" s="77"/>
      <c r="EJ593" s="77"/>
      <c r="EK593" s="77"/>
      <c r="EL593" s="77"/>
      <c r="EM593" s="77"/>
      <c r="EN593" s="77"/>
      <c r="EO593" s="77"/>
      <c r="EP593" s="77"/>
      <c r="EQ593" s="77"/>
      <c r="ER593" s="77"/>
      <c r="ES593" s="77"/>
      <c r="ET593" s="77"/>
      <c r="EU593" s="77"/>
      <c r="EV593" s="77"/>
      <c r="EW593" s="77"/>
      <c r="EX593" s="77"/>
      <c r="EY593" s="77"/>
      <c r="EZ593" s="77"/>
      <c r="FA593" s="77"/>
      <c r="FB593" s="77"/>
      <c r="FC593" s="77"/>
      <c r="FD593" s="77"/>
      <c r="FE593" s="77"/>
      <c r="FF593" s="77"/>
      <c r="FG593" s="77"/>
      <c r="FH593" s="77"/>
      <c r="FI593" s="77"/>
      <c r="FJ593" s="77"/>
      <c r="FK593" s="77"/>
    </row>
    <row r="594" spans="1:167" s="78" customFormat="1" x14ac:dyDescent="0.2">
      <c r="A594" s="97" t="s">
        <v>2367</v>
      </c>
      <c r="B594" s="97" t="s">
        <v>400</v>
      </c>
      <c r="C594" s="98" t="s">
        <v>401</v>
      </c>
      <c r="D594" s="99" t="s">
        <v>5</v>
      </c>
      <c r="E594" s="99">
        <v>2</v>
      </c>
      <c r="F594" s="99"/>
      <c r="G594" s="105">
        <v>5</v>
      </c>
      <c r="H594" s="101">
        <f t="shared" si="32"/>
        <v>1.6666666666666666E-2</v>
      </c>
      <c r="I594" s="123">
        <v>406.32</v>
      </c>
      <c r="J594" s="103"/>
      <c r="K594" s="101"/>
      <c r="L594" s="102">
        <f t="shared" si="31"/>
        <v>13.54</v>
      </c>
      <c r="M594" s="102">
        <f t="shared" si="33"/>
        <v>406.2</v>
      </c>
      <c r="N594" s="104"/>
      <c r="O594" s="103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  <c r="AK594" s="77"/>
      <c r="AL594" s="77"/>
      <c r="AM594" s="77"/>
      <c r="AN594" s="77"/>
      <c r="AO594" s="77"/>
      <c r="AP594" s="77"/>
      <c r="AQ594" s="77"/>
      <c r="AR594" s="77"/>
      <c r="AS594" s="77"/>
      <c r="AT594" s="77"/>
      <c r="AU594" s="77"/>
      <c r="AV594" s="77"/>
      <c r="AW594" s="77"/>
      <c r="AX594" s="77"/>
      <c r="AY594" s="77"/>
      <c r="AZ594" s="77"/>
      <c r="BA594" s="77"/>
      <c r="BB594" s="77"/>
      <c r="BC594" s="77"/>
      <c r="BD594" s="77"/>
      <c r="BE594" s="77"/>
      <c r="BF594" s="77"/>
      <c r="BG594" s="77"/>
      <c r="BH594" s="77"/>
      <c r="BI594" s="77"/>
      <c r="BJ594" s="77"/>
      <c r="BK594" s="77"/>
      <c r="BL594" s="77"/>
      <c r="BM594" s="77"/>
      <c r="BN594" s="77"/>
      <c r="BO594" s="77"/>
      <c r="BP594" s="77"/>
      <c r="BQ594" s="77"/>
      <c r="BR594" s="77"/>
      <c r="BS594" s="77"/>
      <c r="BT594" s="77"/>
      <c r="BU594" s="77"/>
      <c r="BV594" s="77"/>
      <c r="BW594" s="77"/>
      <c r="BX594" s="77"/>
      <c r="BY594" s="77"/>
      <c r="BZ594" s="77"/>
      <c r="CA594" s="77"/>
      <c r="CB594" s="77"/>
      <c r="CC594" s="77"/>
      <c r="CD594" s="77"/>
      <c r="CE594" s="77"/>
      <c r="CF594" s="77"/>
      <c r="CG594" s="77"/>
      <c r="CH594" s="77"/>
      <c r="CI594" s="77"/>
      <c r="CJ594" s="77"/>
      <c r="CK594" s="77"/>
      <c r="CL594" s="77"/>
      <c r="CM594" s="77"/>
      <c r="CN594" s="77"/>
      <c r="CO594" s="77"/>
      <c r="CP594" s="77"/>
      <c r="CQ594" s="77"/>
      <c r="CR594" s="77"/>
      <c r="CS594" s="77"/>
      <c r="CT594" s="77"/>
      <c r="CU594" s="77"/>
      <c r="CV594" s="77"/>
      <c r="CW594" s="77"/>
      <c r="CX594" s="77"/>
      <c r="CY594" s="77"/>
      <c r="CZ594" s="77"/>
      <c r="DA594" s="77"/>
      <c r="DB594" s="77"/>
      <c r="DC594" s="77"/>
      <c r="DD594" s="77"/>
      <c r="DE594" s="77"/>
      <c r="DF594" s="77"/>
      <c r="DG594" s="77"/>
      <c r="DH594" s="77"/>
      <c r="DI594" s="77"/>
      <c r="DJ594" s="77"/>
      <c r="DK594" s="77"/>
      <c r="DL594" s="77"/>
      <c r="DM594" s="77"/>
      <c r="DN594" s="77"/>
      <c r="DO594" s="77"/>
      <c r="DP594" s="77"/>
      <c r="DQ594" s="77"/>
      <c r="DR594" s="77"/>
      <c r="DS594" s="77"/>
      <c r="DT594" s="77"/>
      <c r="DU594" s="77"/>
      <c r="DV594" s="77"/>
      <c r="DW594" s="77"/>
      <c r="DX594" s="77"/>
      <c r="DY594" s="77"/>
      <c r="DZ594" s="77"/>
      <c r="EA594" s="77"/>
      <c r="EB594" s="77"/>
      <c r="EC594" s="77"/>
      <c r="ED594" s="77"/>
      <c r="EE594" s="77"/>
      <c r="EF594" s="77"/>
      <c r="EG594" s="77"/>
      <c r="EH594" s="77"/>
      <c r="EI594" s="77"/>
      <c r="EJ594" s="77"/>
      <c r="EK594" s="77"/>
      <c r="EL594" s="77"/>
      <c r="EM594" s="77"/>
      <c r="EN594" s="77"/>
      <c r="EO594" s="77"/>
      <c r="EP594" s="77"/>
      <c r="EQ594" s="77"/>
      <c r="ER594" s="77"/>
      <c r="ES594" s="77"/>
      <c r="ET594" s="77"/>
      <c r="EU594" s="77"/>
      <c r="EV594" s="77"/>
      <c r="EW594" s="77"/>
      <c r="EX594" s="77"/>
      <c r="EY594" s="77"/>
      <c r="EZ594" s="77"/>
      <c r="FA594" s="77"/>
      <c r="FB594" s="77"/>
      <c r="FC594" s="77"/>
      <c r="FD594" s="77"/>
      <c r="FE594" s="77"/>
      <c r="FF594" s="77"/>
      <c r="FG594" s="77"/>
      <c r="FH594" s="77"/>
      <c r="FI594" s="77"/>
      <c r="FJ594" s="77"/>
      <c r="FK594" s="77"/>
    </row>
    <row r="595" spans="1:167" s="78" customFormat="1" x14ac:dyDescent="0.2">
      <c r="A595" s="97" t="s">
        <v>2368</v>
      </c>
      <c r="B595" s="97" t="s">
        <v>402</v>
      </c>
      <c r="C595" s="98" t="s">
        <v>1618</v>
      </c>
      <c r="D595" s="99" t="s">
        <v>5</v>
      </c>
      <c r="E595" s="99">
        <v>1</v>
      </c>
      <c r="F595" s="99"/>
      <c r="G595" s="105">
        <v>10</v>
      </c>
      <c r="H595" s="101">
        <f t="shared" si="32"/>
        <v>8.3333333333333332E-3</v>
      </c>
      <c r="I595" s="123">
        <v>197.69</v>
      </c>
      <c r="J595" s="103"/>
      <c r="K595" s="101"/>
      <c r="L595" s="102">
        <f t="shared" si="31"/>
        <v>1.65</v>
      </c>
      <c r="M595" s="102">
        <f t="shared" si="33"/>
        <v>49.5</v>
      </c>
      <c r="N595" s="104"/>
      <c r="O595" s="103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  <c r="AG595" s="77"/>
      <c r="AH595" s="77"/>
      <c r="AI595" s="77"/>
      <c r="AJ595" s="77"/>
      <c r="AK595" s="77"/>
      <c r="AL595" s="77"/>
      <c r="AM595" s="77"/>
      <c r="AN595" s="77"/>
      <c r="AO595" s="77"/>
      <c r="AP595" s="77"/>
      <c r="AQ595" s="77"/>
      <c r="AR595" s="77"/>
      <c r="AS595" s="77"/>
      <c r="AT595" s="77"/>
      <c r="AU595" s="77"/>
      <c r="AV595" s="77"/>
      <c r="AW595" s="77"/>
      <c r="AX595" s="77"/>
      <c r="AY595" s="77"/>
      <c r="AZ595" s="77"/>
      <c r="BA595" s="77"/>
      <c r="BB595" s="77"/>
      <c r="BC595" s="77"/>
      <c r="BD595" s="77"/>
      <c r="BE595" s="77"/>
      <c r="BF595" s="77"/>
      <c r="BG595" s="77"/>
      <c r="BH595" s="77"/>
      <c r="BI595" s="77"/>
      <c r="BJ595" s="77"/>
      <c r="BK595" s="77"/>
      <c r="BL595" s="77"/>
      <c r="BM595" s="77"/>
      <c r="BN595" s="77"/>
      <c r="BO595" s="77"/>
      <c r="BP595" s="77"/>
      <c r="BQ595" s="77"/>
      <c r="BR595" s="77"/>
      <c r="BS595" s="77"/>
      <c r="BT595" s="77"/>
      <c r="BU595" s="77"/>
      <c r="BV595" s="77"/>
      <c r="BW595" s="77"/>
      <c r="BX595" s="77"/>
      <c r="BY595" s="77"/>
      <c r="BZ595" s="77"/>
      <c r="CA595" s="77"/>
      <c r="CB595" s="77"/>
      <c r="CC595" s="77"/>
      <c r="CD595" s="77"/>
      <c r="CE595" s="77"/>
      <c r="CF595" s="77"/>
      <c r="CG595" s="77"/>
      <c r="CH595" s="77"/>
      <c r="CI595" s="77"/>
      <c r="CJ595" s="77"/>
      <c r="CK595" s="77"/>
      <c r="CL595" s="77"/>
      <c r="CM595" s="77"/>
      <c r="CN595" s="77"/>
      <c r="CO595" s="77"/>
      <c r="CP595" s="77"/>
      <c r="CQ595" s="77"/>
      <c r="CR595" s="77"/>
      <c r="CS595" s="77"/>
      <c r="CT595" s="77"/>
      <c r="CU595" s="77"/>
      <c r="CV595" s="77"/>
      <c r="CW595" s="77"/>
      <c r="CX595" s="77"/>
      <c r="CY595" s="77"/>
      <c r="CZ595" s="77"/>
      <c r="DA595" s="77"/>
      <c r="DB595" s="77"/>
      <c r="DC595" s="77"/>
      <c r="DD595" s="77"/>
      <c r="DE595" s="77"/>
      <c r="DF595" s="77"/>
      <c r="DG595" s="77"/>
      <c r="DH595" s="77"/>
      <c r="DI595" s="77"/>
      <c r="DJ595" s="77"/>
      <c r="DK595" s="77"/>
      <c r="DL595" s="77"/>
      <c r="DM595" s="77"/>
      <c r="DN595" s="77"/>
      <c r="DO595" s="77"/>
      <c r="DP595" s="77"/>
      <c r="DQ595" s="77"/>
      <c r="DR595" s="77"/>
      <c r="DS595" s="77"/>
      <c r="DT595" s="77"/>
      <c r="DU595" s="77"/>
      <c r="DV595" s="77"/>
      <c r="DW595" s="77"/>
      <c r="DX595" s="77"/>
      <c r="DY595" s="77"/>
      <c r="DZ595" s="77"/>
      <c r="EA595" s="77"/>
      <c r="EB595" s="77"/>
      <c r="EC595" s="77"/>
      <c r="ED595" s="77"/>
      <c r="EE595" s="77"/>
      <c r="EF595" s="77"/>
      <c r="EG595" s="77"/>
      <c r="EH595" s="77"/>
      <c r="EI595" s="77"/>
      <c r="EJ595" s="77"/>
      <c r="EK595" s="77"/>
      <c r="EL595" s="77"/>
      <c r="EM595" s="77"/>
      <c r="EN595" s="77"/>
      <c r="EO595" s="77"/>
      <c r="EP595" s="77"/>
      <c r="EQ595" s="77"/>
      <c r="ER595" s="77"/>
      <c r="ES595" s="77"/>
      <c r="ET595" s="77"/>
      <c r="EU595" s="77"/>
      <c r="EV595" s="77"/>
      <c r="EW595" s="77"/>
      <c r="EX595" s="77"/>
      <c r="EY595" s="77"/>
      <c r="EZ595" s="77"/>
      <c r="FA595" s="77"/>
      <c r="FB595" s="77"/>
      <c r="FC595" s="77"/>
      <c r="FD595" s="77"/>
      <c r="FE595" s="77"/>
      <c r="FF595" s="77"/>
      <c r="FG595" s="77"/>
      <c r="FH595" s="77"/>
      <c r="FI595" s="77"/>
      <c r="FJ595" s="77"/>
      <c r="FK595" s="77"/>
    </row>
    <row r="596" spans="1:167" s="78" customFormat="1" x14ac:dyDescent="0.2">
      <c r="A596" s="97" t="s">
        <v>2369</v>
      </c>
      <c r="B596" s="97" t="s">
        <v>958</v>
      </c>
      <c r="C596" s="98" t="s">
        <v>1529</v>
      </c>
      <c r="D596" s="99" t="s">
        <v>5</v>
      </c>
      <c r="E596" s="99">
        <v>3</v>
      </c>
      <c r="F596" s="99"/>
      <c r="G596" s="105">
        <v>5</v>
      </c>
      <c r="H596" s="101">
        <f t="shared" si="32"/>
        <v>1.6666666666666666E-2</v>
      </c>
      <c r="I596" s="123">
        <v>437.05</v>
      </c>
      <c r="J596" s="103"/>
      <c r="K596" s="101"/>
      <c r="L596" s="102">
        <f t="shared" si="31"/>
        <v>21.85</v>
      </c>
      <c r="M596" s="102">
        <f t="shared" si="33"/>
        <v>655.5</v>
      </c>
      <c r="N596" s="104"/>
      <c r="O596" s="103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  <c r="AG596" s="77"/>
      <c r="AH596" s="77"/>
      <c r="AI596" s="77"/>
      <c r="AJ596" s="77"/>
      <c r="AK596" s="77"/>
      <c r="AL596" s="77"/>
      <c r="AM596" s="77"/>
      <c r="AN596" s="77"/>
      <c r="AO596" s="77"/>
      <c r="AP596" s="77"/>
      <c r="AQ596" s="77"/>
      <c r="AR596" s="77"/>
      <c r="AS596" s="77"/>
      <c r="AT596" s="77"/>
      <c r="AU596" s="77"/>
      <c r="AV596" s="77"/>
      <c r="AW596" s="77"/>
      <c r="AX596" s="77"/>
      <c r="AY596" s="77"/>
      <c r="AZ596" s="77"/>
      <c r="BA596" s="77"/>
      <c r="BB596" s="77"/>
      <c r="BC596" s="77"/>
      <c r="BD596" s="77"/>
      <c r="BE596" s="77"/>
      <c r="BF596" s="77"/>
      <c r="BG596" s="77"/>
      <c r="BH596" s="77"/>
      <c r="BI596" s="77"/>
      <c r="BJ596" s="77"/>
      <c r="BK596" s="77"/>
      <c r="BL596" s="77"/>
      <c r="BM596" s="77"/>
      <c r="BN596" s="77"/>
      <c r="BO596" s="77"/>
      <c r="BP596" s="77"/>
      <c r="BQ596" s="77"/>
      <c r="BR596" s="77"/>
      <c r="BS596" s="77"/>
      <c r="BT596" s="77"/>
      <c r="BU596" s="77"/>
      <c r="BV596" s="77"/>
      <c r="BW596" s="77"/>
      <c r="BX596" s="77"/>
      <c r="BY596" s="77"/>
      <c r="BZ596" s="77"/>
      <c r="CA596" s="77"/>
      <c r="CB596" s="77"/>
      <c r="CC596" s="77"/>
      <c r="CD596" s="77"/>
      <c r="CE596" s="77"/>
      <c r="CF596" s="77"/>
      <c r="CG596" s="77"/>
      <c r="CH596" s="77"/>
      <c r="CI596" s="77"/>
      <c r="CJ596" s="77"/>
      <c r="CK596" s="77"/>
      <c r="CL596" s="77"/>
      <c r="CM596" s="77"/>
      <c r="CN596" s="77"/>
      <c r="CO596" s="77"/>
      <c r="CP596" s="77"/>
      <c r="CQ596" s="77"/>
      <c r="CR596" s="77"/>
      <c r="CS596" s="77"/>
      <c r="CT596" s="77"/>
      <c r="CU596" s="77"/>
      <c r="CV596" s="77"/>
      <c r="CW596" s="77"/>
      <c r="CX596" s="77"/>
      <c r="CY596" s="77"/>
      <c r="CZ596" s="77"/>
      <c r="DA596" s="77"/>
      <c r="DB596" s="77"/>
      <c r="DC596" s="77"/>
      <c r="DD596" s="77"/>
      <c r="DE596" s="77"/>
      <c r="DF596" s="77"/>
      <c r="DG596" s="77"/>
      <c r="DH596" s="77"/>
      <c r="DI596" s="77"/>
      <c r="DJ596" s="77"/>
      <c r="DK596" s="77"/>
      <c r="DL596" s="77"/>
      <c r="DM596" s="77"/>
      <c r="DN596" s="77"/>
      <c r="DO596" s="77"/>
      <c r="DP596" s="77"/>
      <c r="DQ596" s="77"/>
      <c r="DR596" s="77"/>
      <c r="DS596" s="77"/>
      <c r="DT596" s="77"/>
      <c r="DU596" s="77"/>
      <c r="DV596" s="77"/>
      <c r="DW596" s="77"/>
      <c r="DX596" s="77"/>
      <c r="DY596" s="77"/>
      <c r="DZ596" s="77"/>
      <c r="EA596" s="77"/>
      <c r="EB596" s="77"/>
      <c r="EC596" s="77"/>
      <c r="ED596" s="77"/>
      <c r="EE596" s="77"/>
      <c r="EF596" s="77"/>
      <c r="EG596" s="77"/>
      <c r="EH596" s="77"/>
      <c r="EI596" s="77"/>
      <c r="EJ596" s="77"/>
      <c r="EK596" s="77"/>
      <c r="EL596" s="77"/>
      <c r="EM596" s="77"/>
      <c r="EN596" s="77"/>
      <c r="EO596" s="77"/>
      <c r="EP596" s="77"/>
      <c r="EQ596" s="77"/>
      <c r="ER596" s="77"/>
      <c r="ES596" s="77"/>
      <c r="ET596" s="77"/>
      <c r="EU596" s="77"/>
      <c r="EV596" s="77"/>
      <c r="EW596" s="77"/>
      <c r="EX596" s="77"/>
      <c r="EY596" s="77"/>
      <c r="EZ596" s="77"/>
      <c r="FA596" s="77"/>
      <c r="FB596" s="77"/>
      <c r="FC596" s="77"/>
      <c r="FD596" s="77"/>
      <c r="FE596" s="77"/>
      <c r="FF596" s="77"/>
      <c r="FG596" s="77"/>
      <c r="FH596" s="77"/>
      <c r="FI596" s="77"/>
      <c r="FJ596" s="77"/>
      <c r="FK596" s="77"/>
    </row>
    <row r="597" spans="1:167" s="78" customFormat="1" x14ac:dyDescent="0.2">
      <c r="A597" s="97" t="s">
        <v>2370</v>
      </c>
      <c r="B597" s="97" t="s">
        <v>959</v>
      </c>
      <c r="C597" s="98" t="s">
        <v>1530</v>
      </c>
      <c r="D597" s="99" t="s">
        <v>5</v>
      </c>
      <c r="E597" s="99">
        <v>4</v>
      </c>
      <c r="F597" s="99"/>
      <c r="G597" s="105">
        <v>5</v>
      </c>
      <c r="H597" s="101">
        <f t="shared" si="32"/>
        <v>1.6666666666666666E-2</v>
      </c>
      <c r="I597" s="123">
        <v>61.75</v>
      </c>
      <c r="J597" s="103"/>
      <c r="K597" s="101"/>
      <c r="L597" s="102">
        <f t="shared" si="31"/>
        <v>4.12</v>
      </c>
      <c r="M597" s="102">
        <f t="shared" si="33"/>
        <v>123.6</v>
      </c>
      <c r="N597" s="104"/>
      <c r="O597" s="103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  <c r="AG597" s="77"/>
      <c r="AH597" s="77"/>
      <c r="AI597" s="77"/>
      <c r="AJ597" s="77"/>
      <c r="AK597" s="77"/>
      <c r="AL597" s="77"/>
      <c r="AM597" s="77"/>
      <c r="AN597" s="77"/>
      <c r="AO597" s="77"/>
      <c r="AP597" s="77"/>
      <c r="AQ597" s="77"/>
      <c r="AR597" s="77"/>
      <c r="AS597" s="77"/>
      <c r="AT597" s="77"/>
      <c r="AU597" s="77"/>
      <c r="AV597" s="77"/>
      <c r="AW597" s="77"/>
      <c r="AX597" s="77"/>
      <c r="AY597" s="77"/>
      <c r="AZ597" s="77"/>
      <c r="BA597" s="77"/>
      <c r="BB597" s="77"/>
      <c r="BC597" s="77"/>
      <c r="BD597" s="77"/>
      <c r="BE597" s="77"/>
      <c r="BF597" s="77"/>
      <c r="BG597" s="77"/>
      <c r="BH597" s="77"/>
      <c r="BI597" s="77"/>
      <c r="BJ597" s="77"/>
      <c r="BK597" s="77"/>
      <c r="BL597" s="77"/>
      <c r="BM597" s="77"/>
      <c r="BN597" s="77"/>
      <c r="BO597" s="77"/>
      <c r="BP597" s="77"/>
      <c r="BQ597" s="77"/>
      <c r="BR597" s="77"/>
      <c r="BS597" s="77"/>
      <c r="BT597" s="77"/>
      <c r="BU597" s="77"/>
      <c r="BV597" s="77"/>
      <c r="BW597" s="77"/>
      <c r="BX597" s="77"/>
      <c r="BY597" s="77"/>
      <c r="BZ597" s="77"/>
      <c r="CA597" s="77"/>
      <c r="CB597" s="77"/>
      <c r="CC597" s="77"/>
      <c r="CD597" s="77"/>
      <c r="CE597" s="77"/>
      <c r="CF597" s="77"/>
      <c r="CG597" s="77"/>
      <c r="CH597" s="77"/>
      <c r="CI597" s="77"/>
      <c r="CJ597" s="77"/>
      <c r="CK597" s="77"/>
      <c r="CL597" s="77"/>
      <c r="CM597" s="77"/>
      <c r="CN597" s="77"/>
      <c r="CO597" s="77"/>
      <c r="CP597" s="77"/>
      <c r="CQ597" s="77"/>
      <c r="CR597" s="77"/>
      <c r="CS597" s="77"/>
      <c r="CT597" s="77"/>
      <c r="CU597" s="77"/>
      <c r="CV597" s="77"/>
      <c r="CW597" s="77"/>
      <c r="CX597" s="77"/>
      <c r="CY597" s="77"/>
      <c r="CZ597" s="77"/>
      <c r="DA597" s="77"/>
      <c r="DB597" s="77"/>
      <c r="DC597" s="77"/>
      <c r="DD597" s="77"/>
      <c r="DE597" s="77"/>
      <c r="DF597" s="77"/>
      <c r="DG597" s="77"/>
      <c r="DH597" s="77"/>
      <c r="DI597" s="77"/>
      <c r="DJ597" s="77"/>
      <c r="DK597" s="77"/>
      <c r="DL597" s="77"/>
      <c r="DM597" s="77"/>
      <c r="DN597" s="77"/>
      <c r="DO597" s="77"/>
      <c r="DP597" s="77"/>
      <c r="DQ597" s="77"/>
      <c r="DR597" s="77"/>
      <c r="DS597" s="77"/>
      <c r="DT597" s="77"/>
      <c r="DU597" s="77"/>
      <c r="DV597" s="77"/>
      <c r="DW597" s="77"/>
      <c r="DX597" s="77"/>
      <c r="DY597" s="77"/>
      <c r="DZ597" s="77"/>
      <c r="EA597" s="77"/>
      <c r="EB597" s="77"/>
      <c r="EC597" s="77"/>
      <c r="ED597" s="77"/>
      <c r="EE597" s="77"/>
      <c r="EF597" s="77"/>
      <c r="EG597" s="77"/>
      <c r="EH597" s="77"/>
      <c r="EI597" s="77"/>
      <c r="EJ597" s="77"/>
      <c r="EK597" s="77"/>
      <c r="EL597" s="77"/>
      <c r="EM597" s="77"/>
      <c r="EN597" s="77"/>
      <c r="EO597" s="77"/>
      <c r="EP597" s="77"/>
      <c r="EQ597" s="77"/>
      <c r="ER597" s="77"/>
      <c r="ES597" s="77"/>
      <c r="ET597" s="77"/>
      <c r="EU597" s="77"/>
      <c r="EV597" s="77"/>
      <c r="EW597" s="77"/>
      <c r="EX597" s="77"/>
      <c r="EY597" s="77"/>
      <c r="EZ597" s="77"/>
      <c r="FA597" s="77"/>
      <c r="FB597" s="77"/>
      <c r="FC597" s="77"/>
      <c r="FD597" s="77"/>
      <c r="FE597" s="77"/>
      <c r="FF597" s="77"/>
      <c r="FG597" s="77"/>
      <c r="FH597" s="77"/>
      <c r="FI597" s="77"/>
      <c r="FJ597" s="77"/>
      <c r="FK597" s="77"/>
    </row>
    <row r="598" spans="1:167" s="78" customFormat="1" x14ac:dyDescent="0.2">
      <c r="A598" s="97" t="s">
        <v>2371</v>
      </c>
      <c r="B598" s="97" t="s">
        <v>960</v>
      </c>
      <c r="C598" s="98" t="s">
        <v>1531</v>
      </c>
      <c r="D598" s="99" t="s">
        <v>5</v>
      </c>
      <c r="E598" s="99">
        <v>6</v>
      </c>
      <c r="F598" s="99"/>
      <c r="G598" s="105">
        <v>5</v>
      </c>
      <c r="H598" s="101">
        <f t="shared" si="32"/>
        <v>1.6666666666666666E-2</v>
      </c>
      <c r="I598" s="123">
        <v>33.04</v>
      </c>
      <c r="J598" s="103"/>
      <c r="K598" s="101"/>
      <c r="L598" s="102">
        <f t="shared" si="31"/>
        <v>3.3</v>
      </c>
      <c r="M598" s="102">
        <f t="shared" si="33"/>
        <v>99</v>
      </c>
      <c r="N598" s="104"/>
      <c r="O598" s="103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  <c r="AG598" s="77"/>
      <c r="AH598" s="77"/>
      <c r="AI598" s="77"/>
      <c r="AJ598" s="77"/>
      <c r="AK598" s="77"/>
      <c r="AL598" s="77"/>
      <c r="AM598" s="77"/>
      <c r="AN598" s="77"/>
      <c r="AO598" s="77"/>
      <c r="AP598" s="77"/>
      <c r="AQ598" s="77"/>
      <c r="AR598" s="77"/>
      <c r="AS598" s="77"/>
      <c r="AT598" s="77"/>
      <c r="AU598" s="77"/>
      <c r="AV598" s="77"/>
      <c r="AW598" s="77"/>
      <c r="AX598" s="77"/>
      <c r="AY598" s="77"/>
      <c r="AZ598" s="77"/>
      <c r="BA598" s="77"/>
      <c r="BB598" s="77"/>
      <c r="BC598" s="77"/>
      <c r="BD598" s="77"/>
      <c r="BE598" s="77"/>
      <c r="BF598" s="77"/>
      <c r="BG598" s="77"/>
      <c r="BH598" s="77"/>
      <c r="BI598" s="77"/>
      <c r="BJ598" s="77"/>
      <c r="BK598" s="77"/>
      <c r="BL598" s="77"/>
      <c r="BM598" s="77"/>
      <c r="BN598" s="77"/>
      <c r="BO598" s="77"/>
      <c r="BP598" s="77"/>
      <c r="BQ598" s="77"/>
      <c r="BR598" s="77"/>
      <c r="BS598" s="77"/>
      <c r="BT598" s="77"/>
      <c r="BU598" s="77"/>
      <c r="BV598" s="77"/>
      <c r="BW598" s="77"/>
      <c r="BX598" s="77"/>
      <c r="BY598" s="77"/>
      <c r="BZ598" s="77"/>
      <c r="CA598" s="77"/>
      <c r="CB598" s="77"/>
      <c r="CC598" s="77"/>
      <c r="CD598" s="77"/>
      <c r="CE598" s="77"/>
      <c r="CF598" s="77"/>
      <c r="CG598" s="77"/>
      <c r="CH598" s="77"/>
      <c r="CI598" s="77"/>
      <c r="CJ598" s="77"/>
      <c r="CK598" s="77"/>
      <c r="CL598" s="77"/>
      <c r="CM598" s="77"/>
      <c r="CN598" s="77"/>
      <c r="CO598" s="77"/>
      <c r="CP598" s="77"/>
      <c r="CQ598" s="77"/>
      <c r="CR598" s="77"/>
      <c r="CS598" s="77"/>
      <c r="CT598" s="77"/>
      <c r="CU598" s="77"/>
      <c r="CV598" s="77"/>
      <c r="CW598" s="77"/>
      <c r="CX598" s="77"/>
      <c r="CY598" s="77"/>
      <c r="CZ598" s="77"/>
      <c r="DA598" s="77"/>
      <c r="DB598" s="77"/>
      <c r="DC598" s="77"/>
      <c r="DD598" s="77"/>
      <c r="DE598" s="77"/>
      <c r="DF598" s="77"/>
      <c r="DG598" s="77"/>
      <c r="DH598" s="77"/>
      <c r="DI598" s="77"/>
      <c r="DJ598" s="77"/>
      <c r="DK598" s="77"/>
      <c r="DL598" s="77"/>
      <c r="DM598" s="77"/>
      <c r="DN598" s="77"/>
      <c r="DO598" s="77"/>
      <c r="DP598" s="77"/>
      <c r="DQ598" s="77"/>
      <c r="DR598" s="77"/>
      <c r="DS598" s="77"/>
      <c r="DT598" s="77"/>
      <c r="DU598" s="77"/>
      <c r="DV598" s="77"/>
      <c r="DW598" s="77"/>
      <c r="DX598" s="77"/>
      <c r="DY598" s="77"/>
      <c r="DZ598" s="77"/>
      <c r="EA598" s="77"/>
      <c r="EB598" s="77"/>
      <c r="EC598" s="77"/>
      <c r="ED598" s="77"/>
      <c r="EE598" s="77"/>
      <c r="EF598" s="77"/>
      <c r="EG598" s="77"/>
      <c r="EH598" s="77"/>
      <c r="EI598" s="77"/>
      <c r="EJ598" s="77"/>
      <c r="EK598" s="77"/>
      <c r="EL598" s="77"/>
      <c r="EM598" s="77"/>
      <c r="EN598" s="77"/>
      <c r="EO598" s="77"/>
      <c r="EP598" s="77"/>
      <c r="EQ598" s="77"/>
      <c r="ER598" s="77"/>
      <c r="ES598" s="77"/>
      <c r="ET598" s="77"/>
      <c r="EU598" s="77"/>
      <c r="EV598" s="77"/>
      <c r="EW598" s="77"/>
      <c r="EX598" s="77"/>
      <c r="EY598" s="77"/>
      <c r="EZ598" s="77"/>
      <c r="FA598" s="77"/>
      <c r="FB598" s="77"/>
      <c r="FC598" s="77"/>
      <c r="FD598" s="77"/>
      <c r="FE598" s="77"/>
      <c r="FF598" s="77"/>
      <c r="FG598" s="77"/>
      <c r="FH598" s="77"/>
      <c r="FI598" s="77"/>
      <c r="FJ598" s="77"/>
      <c r="FK598" s="77"/>
    </row>
    <row r="599" spans="1:167" s="78" customFormat="1" x14ac:dyDescent="0.2">
      <c r="A599" s="97" t="s">
        <v>2372</v>
      </c>
      <c r="B599" s="97" t="s">
        <v>961</v>
      </c>
      <c r="C599" s="98" t="s">
        <v>1532</v>
      </c>
      <c r="D599" s="99" t="s">
        <v>5</v>
      </c>
      <c r="E599" s="99">
        <v>8</v>
      </c>
      <c r="F599" s="99"/>
      <c r="G599" s="105">
        <v>5</v>
      </c>
      <c r="H599" s="101">
        <f t="shared" si="32"/>
        <v>1.6666666666666666E-2</v>
      </c>
      <c r="I599" s="123">
        <v>143.47999999999999</v>
      </c>
      <c r="J599" s="103"/>
      <c r="K599" s="101"/>
      <c r="L599" s="102">
        <f t="shared" si="31"/>
        <v>19.13</v>
      </c>
      <c r="M599" s="102">
        <f t="shared" si="33"/>
        <v>573.9</v>
      </c>
      <c r="N599" s="104"/>
      <c r="O599" s="103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  <c r="AG599" s="77"/>
      <c r="AH599" s="77"/>
      <c r="AI599" s="77"/>
      <c r="AJ599" s="77"/>
      <c r="AK599" s="77"/>
      <c r="AL599" s="77"/>
      <c r="AM599" s="77"/>
      <c r="AN599" s="77"/>
      <c r="AO599" s="77"/>
      <c r="AP599" s="77"/>
      <c r="AQ599" s="77"/>
      <c r="AR599" s="77"/>
      <c r="AS599" s="77"/>
      <c r="AT599" s="77"/>
      <c r="AU599" s="77"/>
      <c r="AV599" s="77"/>
      <c r="AW599" s="77"/>
      <c r="AX599" s="77"/>
      <c r="AY599" s="77"/>
      <c r="AZ599" s="77"/>
      <c r="BA599" s="77"/>
      <c r="BB599" s="77"/>
      <c r="BC599" s="77"/>
      <c r="BD599" s="77"/>
      <c r="BE599" s="77"/>
      <c r="BF599" s="77"/>
      <c r="BG599" s="77"/>
      <c r="BH599" s="77"/>
      <c r="BI599" s="77"/>
      <c r="BJ599" s="77"/>
      <c r="BK599" s="77"/>
      <c r="BL599" s="77"/>
      <c r="BM599" s="77"/>
      <c r="BN599" s="77"/>
      <c r="BO599" s="77"/>
      <c r="BP599" s="77"/>
      <c r="BQ599" s="77"/>
      <c r="BR599" s="77"/>
      <c r="BS599" s="77"/>
      <c r="BT599" s="77"/>
      <c r="BU599" s="77"/>
      <c r="BV599" s="77"/>
      <c r="BW599" s="77"/>
      <c r="BX599" s="77"/>
      <c r="BY599" s="77"/>
      <c r="BZ599" s="77"/>
      <c r="CA599" s="77"/>
      <c r="CB599" s="77"/>
      <c r="CC599" s="77"/>
      <c r="CD599" s="77"/>
      <c r="CE599" s="77"/>
      <c r="CF599" s="77"/>
      <c r="CG599" s="77"/>
      <c r="CH599" s="77"/>
      <c r="CI599" s="77"/>
      <c r="CJ599" s="77"/>
      <c r="CK599" s="77"/>
      <c r="CL599" s="77"/>
      <c r="CM599" s="77"/>
      <c r="CN599" s="77"/>
      <c r="CO599" s="77"/>
      <c r="CP599" s="77"/>
      <c r="CQ599" s="77"/>
      <c r="CR599" s="77"/>
      <c r="CS599" s="77"/>
      <c r="CT599" s="77"/>
      <c r="CU599" s="77"/>
      <c r="CV599" s="77"/>
      <c r="CW599" s="77"/>
      <c r="CX599" s="77"/>
      <c r="CY599" s="77"/>
      <c r="CZ599" s="77"/>
      <c r="DA599" s="77"/>
      <c r="DB599" s="77"/>
      <c r="DC599" s="77"/>
      <c r="DD599" s="77"/>
      <c r="DE599" s="77"/>
      <c r="DF599" s="77"/>
      <c r="DG599" s="77"/>
      <c r="DH599" s="77"/>
      <c r="DI599" s="77"/>
      <c r="DJ599" s="77"/>
      <c r="DK599" s="77"/>
      <c r="DL599" s="77"/>
      <c r="DM599" s="77"/>
      <c r="DN599" s="77"/>
      <c r="DO599" s="77"/>
      <c r="DP599" s="77"/>
      <c r="DQ599" s="77"/>
      <c r="DR599" s="77"/>
      <c r="DS599" s="77"/>
      <c r="DT599" s="77"/>
      <c r="DU599" s="77"/>
      <c r="DV599" s="77"/>
      <c r="DW599" s="77"/>
      <c r="DX599" s="77"/>
      <c r="DY599" s="77"/>
      <c r="DZ599" s="77"/>
      <c r="EA599" s="77"/>
      <c r="EB599" s="77"/>
      <c r="EC599" s="77"/>
      <c r="ED599" s="77"/>
      <c r="EE599" s="77"/>
      <c r="EF599" s="77"/>
      <c r="EG599" s="77"/>
      <c r="EH599" s="77"/>
      <c r="EI599" s="77"/>
      <c r="EJ599" s="77"/>
      <c r="EK599" s="77"/>
      <c r="EL599" s="77"/>
      <c r="EM599" s="77"/>
      <c r="EN599" s="77"/>
      <c r="EO599" s="77"/>
      <c r="EP599" s="77"/>
      <c r="EQ599" s="77"/>
      <c r="ER599" s="77"/>
      <c r="ES599" s="77"/>
      <c r="ET599" s="77"/>
      <c r="EU599" s="77"/>
      <c r="EV599" s="77"/>
      <c r="EW599" s="77"/>
      <c r="EX599" s="77"/>
      <c r="EY599" s="77"/>
      <c r="EZ599" s="77"/>
      <c r="FA599" s="77"/>
      <c r="FB599" s="77"/>
      <c r="FC599" s="77"/>
      <c r="FD599" s="77"/>
      <c r="FE599" s="77"/>
      <c r="FF599" s="77"/>
      <c r="FG599" s="77"/>
      <c r="FH599" s="77"/>
      <c r="FI599" s="77"/>
      <c r="FJ599" s="77"/>
      <c r="FK599" s="77"/>
    </row>
    <row r="600" spans="1:167" s="78" customFormat="1" x14ac:dyDescent="0.2">
      <c r="A600" s="97" t="s">
        <v>2373</v>
      </c>
      <c r="B600" s="97" t="s">
        <v>962</v>
      </c>
      <c r="C600" s="98" t="s">
        <v>1533</v>
      </c>
      <c r="D600" s="99" t="s">
        <v>5</v>
      </c>
      <c r="E600" s="99">
        <v>3</v>
      </c>
      <c r="F600" s="99"/>
      <c r="G600" s="105">
        <v>10</v>
      </c>
      <c r="H600" s="101">
        <f t="shared" si="32"/>
        <v>8.3333333333333332E-3</v>
      </c>
      <c r="I600" s="123">
        <v>2799.09</v>
      </c>
      <c r="J600" s="103"/>
      <c r="K600" s="101"/>
      <c r="L600" s="102">
        <f t="shared" si="31"/>
        <v>69.98</v>
      </c>
      <c r="M600" s="102">
        <f t="shared" si="33"/>
        <v>2099.4</v>
      </c>
      <c r="N600" s="104"/>
      <c r="O600" s="103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  <c r="AG600" s="77"/>
      <c r="AH600" s="77"/>
      <c r="AI600" s="77"/>
      <c r="AJ600" s="77"/>
      <c r="AK600" s="77"/>
      <c r="AL600" s="77"/>
      <c r="AM600" s="77"/>
      <c r="AN600" s="77"/>
      <c r="AO600" s="77"/>
      <c r="AP600" s="77"/>
      <c r="AQ600" s="77"/>
      <c r="AR600" s="77"/>
      <c r="AS600" s="77"/>
      <c r="AT600" s="77"/>
      <c r="AU600" s="77"/>
      <c r="AV600" s="77"/>
      <c r="AW600" s="77"/>
      <c r="AX600" s="77"/>
      <c r="AY600" s="77"/>
      <c r="AZ600" s="77"/>
      <c r="BA600" s="77"/>
      <c r="BB600" s="77"/>
      <c r="BC600" s="77"/>
      <c r="BD600" s="77"/>
      <c r="BE600" s="77"/>
      <c r="BF600" s="77"/>
      <c r="BG600" s="77"/>
      <c r="BH600" s="77"/>
      <c r="BI600" s="77"/>
      <c r="BJ600" s="77"/>
      <c r="BK600" s="77"/>
      <c r="BL600" s="77"/>
      <c r="BM600" s="77"/>
      <c r="BN600" s="77"/>
      <c r="BO600" s="77"/>
      <c r="BP600" s="77"/>
      <c r="BQ600" s="77"/>
      <c r="BR600" s="77"/>
      <c r="BS600" s="77"/>
      <c r="BT600" s="77"/>
      <c r="BU600" s="77"/>
      <c r="BV600" s="77"/>
      <c r="BW600" s="77"/>
      <c r="BX600" s="77"/>
      <c r="BY600" s="77"/>
      <c r="BZ600" s="77"/>
      <c r="CA600" s="77"/>
      <c r="CB600" s="77"/>
      <c r="CC600" s="77"/>
      <c r="CD600" s="77"/>
      <c r="CE600" s="77"/>
      <c r="CF600" s="77"/>
      <c r="CG600" s="77"/>
      <c r="CH600" s="77"/>
      <c r="CI600" s="77"/>
      <c r="CJ600" s="77"/>
      <c r="CK600" s="77"/>
      <c r="CL600" s="77"/>
      <c r="CM600" s="77"/>
      <c r="CN600" s="77"/>
      <c r="CO600" s="77"/>
      <c r="CP600" s="77"/>
      <c r="CQ600" s="77"/>
      <c r="CR600" s="77"/>
      <c r="CS600" s="77"/>
      <c r="CT600" s="77"/>
      <c r="CU600" s="77"/>
      <c r="CV600" s="77"/>
      <c r="CW600" s="77"/>
      <c r="CX600" s="77"/>
      <c r="CY600" s="77"/>
      <c r="CZ600" s="77"/>
      <c r="DA600" s="77"/>
      <c r="DB600" s="77"/>
      <c r="DC600" s="77"/>
      <c r="DD600" s="77"/>
      <c r="DE600" s="77"/>
      <c r="DF600" s="77"/>
      <c r="DG600" s="77"/>
      <c r="DH600" s="77"/>
      <c r="DI600" s="77"/>
      <c r="DJ600" s="77"/>
      <c r="DK600" s="77"/>
      <c r="DL600" s="77"/>
      <c r="DM600" s="77"/>
      <c r="DN600" s="77"/>
      <c r="DO600" s="77"/>
      <c r="DP600" s="77"/>
      <c r="DQ600" s="77"/>
      <c r="DR600" s="77"/>
      <c r="DS600" s="77"/>
      <c r="DT600" s="77"/>
      <c r="DU600" s="77"/>
      <c r="DV600" s="77"/>
      <c r="DW600" s="77"/>
      <c r="DX600" s="77"/>
      <c r="DY600" s="77"/>
      <c r="DZ600" s="77"/>
      <c r="EA600" s="77"/>
      <c r="EB600" s="77"/>
      <c r="EC600" s="77"/>
      <c r="ED600" s="77"/>
      <c r="EE600" s="77"/>
      <c r="EF600" s="77"/>
      <c r="EG600" s="77"/>
      <c r="EH600" s="77"/>
      <c r="EI600" s="77"/>
      <c r="EJ600" s="77"/>
      <c r="EK600" s="77"/>
      <c r="EL600" s="77"/>
      <c r="EM600" s="77"/>
      <c r="EN600" s="77"/>
      <c r="EO600" s="77"/>
      <c r="EP600" s="77"/>
      <c r="EQ600" s="77"/>
      <c r="ER600" s="77"/>
      <c r="ES600" s="77"/>
      <c r="ET600" s="77"/>
      <c r="EU600" s="77"/>
      <c r="EV600" s="77"/>
      <c r="EW600" s="77"/>
      <c r="EX600" s="77"/>
      <c r="EY600" s="77"/>
      <c r="EZ600" s="77"/>
      <c r="FA600" s="77"/>
      <c r="FB600" s="77"/>
      <c r="FC600" s="77"/>
      <c r="FD600" s="77"/>
      <c r="FE600" s="77"/>
      <c r="FF600" s="77"/>
      <c r="FG600" s="77"/>
      <c r="FH600" s="77"/>
      <c r="FI600" s="77"/>
      <c r="FJ600" s="77"/>
      <c r="FK600" s="77"/>
    </row>
    <row r="601" spans="1:167" s="78" customFormat="1" x14ac:dyDescent="0.2">
      <c r="A601" s="97" t="s">
        <v>2374</v>
      </c>
      <c r="B601" s="97" t="s">
        <v>963</v>
      </c>
      <c r="C601" s="98" t="s">
        <v>1534</v>
      </c>
      <c r="D601" s="99" t="s">
        <v>5</v>
      </c>
      <c r="E601" s="99">
        <v>1</v>
      </c>
      <c r="F601" s="99"/>
      <c r="G601" s="105">
        <v>10</v>
      </c>
      <c r="H601" s="101">
        <f t="shared" si="32"/>
        <v>8.3333333333333332E-3</v>
      </c>
      <c r="I601" s="123">
        <v>10024.5</v>
      </c>
      <c r="J601" s="103"/>
      <c r="K601" s="101"/>
      <c r="L601" s="102">
        <f t="shared" si="31"/>
        <v>83.54</v>
      </c>
      <c r="M601" s="102">
        <f t="shared" si="33"/>
        <v>2506.1999999999998</v>
      </c>
      <c r="N601" s="104"/>
      <c r="O601" s="103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  <c r="AK601" s="77"/>
      <c r="AL601" s="77"/>
      <c r="AM601" s="77"/>
      <c r="AN601" s="77"/>
      <c r="AO601" s="77"/>
      <c r="AP601" s="77"/>
      <c r="AQ601" s="77"/>
      <c r="AR601" s="77"/>
      <c r="AS601" s="77"/>
      <c r="AT601" s="77"/>
      <c r="AU601" s="77"/>
      <c r="AV601" s="77"/>
      <c r="AW601" s="77"/>
      <c r="AX601" s="77"/>
      <c r="AY601" s="77"/>
      <c r="AZ601" s="77"/>
      <c r="BA601" s="77"/>
      <c r="BB601" s="77"/>
      <c r="BC601" s="77"/>
      <c r="BD601" s="77"/>
      <c r="BE601" s="77"/>
      <c r="BF601" s="77"/>
      <c r="BG601" s="77"/>
      <c r="BH601" s="77"/>
      <c r="BI601" s="77"/>
      <c r="BJ601" s="77"/>
      <c r="BK601" s="77"/>
      <c r="BL601" s="77"/>
      <c r="BM601" s="77"/>
      <c r="BN601" s="77"/>
      <c r="BO601" s="77"/>
      <c r="BP601" s="77"/>
      <c r="BQ601" s="77"/>
      <c r="BR601" s="77"/>
      <c r="BS601" s="77"/>
      <c r="BT601" s="77"/>
      <c r="BU601" s="77"/>
      <c r="BV601" s="77"/>
      <c r="BW601" s="77"/>
      <c r="BX601" s="77"/>
      <c r="BY601" s="77"/>
      <c r="BZ601" s="77"/>
      <c r="CA601" s="77"/>
      <c r="CB601" s="77"/>
      <c r="CC601" s="77"/>
      <c r="CD601" s="77"/>
      <c r="CE601" s="77"/>
      <c r="CF601" s="77"/>
      <c r="CG601" s="77"/>
      <c r="CH601" s="77"/>
      <c r="CI601" s="77"/>
      <c r="CJ601" s="77"/>
      <c r="CK601" s="77"/>
      <c r="CL601" s="77"/>
      <c r="CM601" s="77"/>
      <c r="CN601" s="77"/>
      <c r="CO601" s="77"/>
      <c r="CP601" s="77"/>
      <c r="CQ601" s="77"/>
      <c r="CR601" s="77"/>
      <c r="CS601" s="77"/>
      <c r="CT601" s="77"/>
      <c r="CU601" s="77"/>
      <c r="CV601" s="77"/>
      <c r="CW601" s="77"/>
      <c r="CX601" s="77"/>
      <c r="CY601" s="77"/>
      <c r="CZ601" s="77"/>
      <c r="DA601" s="77"/>
      <c r="DB601" s="77"/>
      <c r="DC601" s="77"/>
      <c r="DD601" s="77"/>
      <c r="DE601" s="77"/>
      <c r="DF601" s="77"/>
      <c r="DG601" s="77"/>
      <c r="DH601" s="77"/>
      <c r="DI601" s="77"/>
      <c r="DJ601" s="77"/>
      <c r="DK601" s="77"/>
      <c r="DL601" s="77"/>
      <c r="DM601" s="77"/>
      <c r="DN601" s="77"/>
      <c r="DO601" s="77"/>
      <c r="DP601" s="77"/>
      <c r="DQ601" s="77"/>
      <c r="DR601" s="77"/>
      <c r="DS601" s="77"/>
      <c r="DT601" s="77"/>
      <c r="DU601" s="77"/>
      <c r="DV601" s="77"/>
      <c r="DW601" s="77"/>
      <c r="DX601" s="77"/>
      <c r="DY601" s="77"/>
      <c r="DZ601" s="77"/>
      <c r="EA601" s="77"/>
      <c r="EB601" s="77"/>
      <c r="EC601" s="77"/>
      <c r="ED601" s="77"/>
      <c r="EE601" s="77"/>
      <c r="EF601" s="77"/>
      <c r="EG601" s="77"/>
      <c r="EH601" s="77"/>
      <c r="EI601" s="77"/>
      <c r="EJ601" s="77"/>
      <c r="EK601" s="77"/>
      <c r="EL601" s="77"/>
      <c r="EM601" s="77"/>
      <c r="EN601" s="77"/>
      <c r="EO601" s="77"/>
      <c r="EP601" s="77"/>
      <c r="EQ601" s="77"/>
      <c r="ER601" s="77"/>
      <c r="ES601" s="77"/>
      <c r="ET601" s="77"/>
      <c r="EU601" s="77"/>
      <c r="EV601" s="77"/>
      <c r="EW601" s="77"/>
      <c r="EX601" s="77"/>
      <c r="EY601" s="77"/>
      <c r="EZ601" s="77"/>
      <c r="FA601" s="77"/>
      <c r="FB601" s="77"/>
      <c r="FC601" s="77"/>
      <c r="FD601" s="77"/>
      <c r="FE601" s="77"/>
      <c r="FF601" s="77"/>
      <c r="FG601" s="77"/>
      <c r="FH601" s="77"/>
      <c r="FI601" s="77"/>
      <c r="FJ601" s="77"/>
      <c r="FK601" s="77"/>
    </row>
    <row r="602" spans="1:167" s="78" customFormat="1" x14ac:dyDescent="0.2">
      <c r="A602" s="97" t="s">
        <v>2375</v>
      </c>
      <c r="B602" s="97" t="s">
        <v>964</v>
      </c>
      <c r="C602" s="98" t="s">
        <v>1655</v>
      </c>
      <c r="D602" s="99" t="s">
        <v>5</v>
      </c>
      <c r="E602" s="99">
        <v>36</v>
      </c>
      <c r="F602" s="99"/>
      <c r="G602" s="105">
        <v>5</v>
      </c>
      <c r="H602" s="101">
        <f t="shared" si="32"/>
        <v>1.6666666666666666E-2</v>
      </c>
      <c r="I602" s="123">
        <v>10.4</v>
      </c>
      <c r="J602" s="103"/>
      <c r="K602" s="101"/>
      <c r="L602" s="102">
        <f t="shared" si="31"/>
        <v>6.24</v>
      </c>
      <c r="M602" s="102">
        <f t="shared" si="33"/>
        <v>187.2</v>
      </c>
      <c r="N602" s="104"/>
      <c r="O602" s="103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  <c r="AK602" s="77"/>
      <c r="AL602" s="77"/>
      <c r="AM602" s="77"/>
      <c r="AN602" s="77"/>
      <c r="AO602" s="77"/>
      <c r="AP602" s="77"/>
      <c r="AQ602" s="77"/>
      <c r="AR602" s="77"/>
      <c r="AS602" s="77"/>
      <c r="AT602" s="77"/>
      <c r="AU602" s="77"/>
      <c r="AV602" s="77"/>
      <c r="AW602" s="77"/>
      <c r="AX602" s="77"/>
      <c r="AY602" s="77"/>
      <c r="AZ602" s="77"/>
      <c r="BA602" s="77"/>
      <c r="BB602" s="77"/>
      <c r="BC602" s="77"/>
      <c r="BD602" s="77"/>
      <c r="BE602" s="77"/>
      <c r="BF602" s="77"/>
      <c r="BG602" s="77"/>
      <c r="BH602" s="77"/>
      <c r="BI602" s="77"/>
      <c r="BJ602" s="77"/>
      <c r="BK602" s="77"/>
      <c r="BL602" s="77"/>
      <c r="BM602" s="77"/>
      <c r="BN602" s="77"/>
      <c r="BO602" s="77"/>
      <c r="BP602" s="77"/>
      <c r="BQ602" s="77"/>
      <c r="BR602" s="77"/>
      <c r="BS602" s="77"/>
      <c r="BT602" s="77"/>
      <c r="BU602" s="77"/>
      <c r="BV602" s="77"/>
      <c r="BW602" s="77"/>
      <c r="BX602" s="77"/>
      <c r="BY602" s="77"/>
      <c r="BZ602" s="77"/>
      <c r="CA602" s="77"/>
      <c r="CB602" s="77"/>
      <c r="CC602" s="77"/>
      <c r="CD602" s="77"/>
      <c r="CE602" s="77"/>
      <c r="CF602" s="77"/>
      <c r="CG602" s="77"/>
      <c r="CH602" s="77"/>
      <c r="CI602" s="77"/>
      <c r="CJ602" s="77"/>
      <c r="CK602" s="77"/>
      <c r="CL602" s="77"/>
      <c r="CM602" s="77"/>
      <c r="CN602" s="77"/>
      <c r="CO602" s="77"/>
      <c r="CP602" s="77"/>
      <c r="CQ602" s="77"/>
      <c r="CR602" s="77"/>
      <c r="CS602" s="77"/>
      <c r="CT602" s="77"/>
      <c r="CU602" s="77"/>
      <c r="CV602" s="77"/>
      <c r="CW602" s="77"/>
      <c r="CX602" s="77"/>
      <c r="CY602" s="77"/>
      <c r="CZ602" s="77"/>
      <c r="DA602" s="77"/>
      <c r="DB602" s="77"/>
      <c r="DC602" s="77"/>
      <c r="DD602" s="77"/>
      <c r="DE602" s="77"/>
      <c r="DF602" s="77"/>
      <c r="DG602" s="77"/>
      <c r="DH602" s="77"/>
      <c r="DI602" s="77"/>
      <c r="DJ602" s="77"/>
      <c r="DK602" s="77"/>
      <c r="DL602" s="77"/>
      <c r="DM602" s="77"/>
      <c r="DN602" s="77"/>
      <c r="DO602" s="77"/>
      <c r="DP602" s="77"/>
      <c r="DQ602" s="77"/>
      <c r="DR602" s="77"/>
      <c r="DS602" s="77"/>
      <c r="DT602" s="77"/>
      <c r="DU602" s="77"/>
      <c r="DV602" s="77"/>
      <c r="DW602" s="77"/>
      <c r="DX602" s="77"/>
      <c r="DY602" s="77"/>
      <c r="DZ602" s="77"/>
      <c r="EA602" s="77"/>
      <c r="EB602" s="77"/>
      <c r="EC602" s="77"/>
      <c r="ED602" s="77"/>
      <c r="EE602" s="77"/>
      <c r="EF602" s="77"/>
      <c r="EG602" s="77"/>
      <c r="EH602" s="77"/>
      <c r="EI602" s="77"/>
      <c r="EJ602" s="77"/>
      <c r="EK602" s="77"/>
      <c r="EL602" s="77"/>
      <c r="EM602" s="77"/>
      <c r="EN602" s="77"/>
      <c r="EO602" s="77"/>
      <c r="EP602" s="77"/>
      <c r="EQ602" s="77"/>
      <c r="ER602" s="77"/>
      <c r="ES602" s="77"/>
      <c r="ET602" s="77"/>
      <c r="EU602" s="77"/>
      <c r="EV602" s="77"/>
      <c r="EW602" s="77"/>
      <c r="EX602" s="77"/>
      <c r="EY602" s="77"/>
      <c r="EZ602" s="77"/>
      <c r="FA602" s="77"/>
      <c r="FB602" s="77"/>
      <c r="FC602" s="77"/>
      <c r="FD602" s="77"/>
      <c r="FE602" s="77"/>
      <c r="FF602" s="77"/>
      <c r="FG602" s="77"/>
      <c r="FH602" s="77"/>
      <c r="FI602" s="77"/>
      <c r="FJ602" s="77"/>
      <c r="FK602" s="77"/>
    </row>
    <row r="603" spans="1:167" s="78" customFormat="1" x14ac:dyDescent="0.2">
      <c r="A603" s="97" t="s">
        <v>2376</v>
      </c>
      <c r="B603" s="97" t="s">
        <v>965</v>
      </c>
      <c r="C603" s="98" t="s">
        <v>1535</v>
      </c>
      <c r="D603" s="99" t="s">
        <v>5</v>
      </c>
      <c r="E603" s="99">
        <v>3</v>
      </c>
      <c r="F603" s="99"/>
      <c r="G603" s="105">
        <v>5</v>
      </c>
      <c r="H603" s="101">
        <f t="shared" si="32"/>
        <v>1.6666666666666666E-2</v>
      </c>
      <c r="I603" s="123">
        <v>163.18</v>
      </c>
      <c r="J603" s="103"/>
      <c r="K603" s="101"/>
      <c r="L603" s="102">
        <f t="shared" si="31"/>
        <v>8.16</v>
      </c>
      <c r="M603" s="102">
        <f t="shared" si="33"/>
        <v>244.8</v>
      </c>
      <c r="N603" s="104"/>
      <c r="O603" s="103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  <c r="AG603" s="77"/>
      <c r="AH603" s="77"/>
      <c r="AI603" s="77"/>
      <c r="AJ603" s="77"/>
      <c r="AK603" s="77"/>
      <c r="AL603" s="77"/>
      <c r="AM603" s="77"/>
      <c r="AN603" s="77"/>
      <c r="AO603" s="77"/>
      <c r="AP603" s="77"/>
      <c r="AQ603" s="77"/>
      <c r="AR603" s="77"/>
      <c r="AS603" s="77"/>
      <c r="AT603" s="77"/>
      <c r="AU603" s="77"/>
      <c r="AV603" s="77"/>
      <c r="AW603" s="77"/>
      <c r="AX603" s="77"/>
      <c r="AY603" s="77"/>
      <c r="AZ603" s="77"/>
      <c r="BA603" s="77"/>
      <c r="BB603" s="77"/>
      <c r="BC603" s="77"/>
      <c r="BD603" s="77"/>
      <c r="BE603" s="77"/>
      <c r="BF603" s="77"/>
      <c r="BG603" s="77"/>
      <c r="BH603" s="77"/>
      <c r="BI603" s="77"/>
      <c r="BJ603" s="77"/>
      <c r="BK603" s="77"/>
      <c r="BL603" s="77"/>
      <c r="BM603" s="77"/>
      <c r="BN603" s="77"/>
      <c r="BO603" s="77"/>
      <c r="BP603" s="77"/>
      <c r="BQ603" s="77"/>
      <c r="BR603" s="77"/>
      <c r="BS603" s="77"/>
      <c r="BT603" s="77"/>
      <c r="BU603" s="77"/>
      <c r="BV603" s="77"/>
      <c r="BW603" s="77"/>
      <c r="BX603" s="77"/>
      <c r="BY603" s="77"/>
      <c r="BZ603" s="77"/>
      <c r="CA603" s="77"/>
      <c r="CB603" s="77"/>
      <c r="CC603" s="77"/>
      <c r="CD603" s="77"/>
      <c r="CE603" s="77"/>
      <c r="CF603" s="77"/>
      <c r="CG603" s="77"/>
      <c r="CH603" s="77"/>
      <c r="CI603" s="77"/>
      <c r="CJ603" s="77"/>
      <c r="CK603" s="77"/>
      <c r="CL603" s="77"/>
      <c r="CM603" s="77"/>
      <c r="CN603" s="77"/>
      <c r="CO603" s="77"/>
      <c r="CP603" s="77"/>
      <c r="CQ603" s="77"/>
      <c r="CR603" s="77"/>
      <c r="CS603" s="77"/>
      <c r="CT603" s="77"/>
      <c r="CU603" s="77"/>
      <c r="CV603" s="77"/>
      <c r="CW603" s="77"/>
      <c r="CX603" s="77"/>
      <c r="CY603" s="77"/>
      <c r="CZ603" s="77"/>
      <c r="DA603" s="77"/>
      <c r="DB603" s="77"/>
      <c r="DC603" s="77"/>
      <c r="DD603" s="77"/>
      <c r="DE603" s="77"/>
      <c r="DF603" s="77"/>
      <c r="DG603" s="77"/>
      <c r="DH603" s="77"/>
      <c r="DI603" s="77"/>
      <c r="DJ603" s="77"/>
      <c r="DK603" s="77"/>
      <c r="DL603" s="77"/>
      <c r="DM603" s="77"/>
      <c r="DN603" s="77"/>
      <c r="DO603" s="77"/>
      <c r="DP603" s="77"/>
      <c r="DQ603" s="77"/>
      <c r="DR603" s="77"/>
      <c r="DS603" s="77"/>
      <c r="DT603" s="77"/>
      <c r="DU603" s="77"/>
      <c r="DV603" s="77"/>
      <c r="DW603" s="77"/>
      <c r="DX603" s="77"/>
      <c r="DY603" s="77"/>
      <c r="DZ603" s="77"/>
      <c r="EA603" s="77"/>
      <c r="EB603" s="77"/>
      <c r="EC603" s="77"/>
      <c r="ED603" s="77"/>
      <c r="EE603" s="77"/>
      <c r="EF603" s="77"/>
      <c r="EG603" s="77"/>
      <c r="EH603" s="77"/>
      <c r="EI603" s="77"/>
      <c r="EJ603" s="77"/>
      <c r="EK603" s="77"/>
      <c r="EL603" s="77"/>
      <c r="EM603" s="77"/>
      <c r="EN603" s="77"/>
      <c r="EO603" s="77"/>
      <c r="EP603" s="77"/>
      <c r="EQ603" s="77"/>
      <c r="ER603" s="77"/>
      <c r="ES603" s="77"/>
      <c r="ET603" s="77"/>
      <c r="EU603" s="77"/>
      <c r="EV603" s="77"/>
      <c r="EW603" s="77"/>
      <c r="EX603" s="77"/>
      <c r="EY603" s="77"/>
      <c r="EZ603" s="77"/>
      <c r="FA603" s="77"/>
      <c r="FB603" s="77"/>
      <c r="FC603" s="77"/>
      <c r="FD603" s="77"/>
      <c r="FE603" s="77"/>
      <c r="FF603" s="77"/>
      <c r="FG603" s="77"/>
      <c r="FH603" s="77"/>
      <c r="FI603" s="77"/>
      <c r="FJ603" s="77"/>
      <c r="FK603" s="77"/>
    </row>
    <row r="604" spans="1:167" s="78" customFormat="1" x14ac:dyDescent="0.2">
      <c r="A604" s="97" t="s">
        <v>2377</v>
      </c>
      <c r="B604" s="97" t="s">
        <v>966</v>
      </c>
      <c r="C604" s="98" t="s">
        <v>1536</v>
      </c>
      <c r="D604" s="99" t="s">
        <v>5</v>
      </c>
      <c r="E604" s="99">
        <v>43</v>
      </c>
      <c r="F604" s="99"/>
      <c r="G604" s="105">
        <v>5</v>
      </c>
      <c r="H604" s="101">
        <f t="shared" si="32"/>
        <v>1.6666666666666666E-2</v>
      </c>
      <c r="I604" s="123">
        <v>39.9</v>
      </c>
      <c r="J604" s="103"/>
      <c r="K604" s="101"/>
      <c r="L604" s="102">
        <f t="shared" si="31"/>
        <v>28.6</v>
      </c>
      <c r="M604" s="102">
        <f t="shared" si="33"/>
        <v>858</v>
      </c>
      <c r="N604" s="104"/>
      <c r="O604" s="103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  <c r="AG604" s="77"/>
      <c r="AH604" s="77"/>
      <c r="AI604" s="77"/>
      <c r="AJ604" s="77"/>
      <c r="AK604" s="77"/>
      <c r="AL604" s="77"/>
      <c r="AM604" s="77"/>
      <c r="AN604" s="77"/>
      <c r="AO604" s="77"/>
      <c r="AP604" s="77"/>
      <c r="AQ604" s="77"/>
      <c r="AR604" s="77"/>
      <c r="AS604" s="77"/>
      <c r="AT604" s="77"/>
      <c r="AU604" s="77"/>
      <c r="AV604" s="77"/>
      <c r="AW604" s="77"/>
      <c r="AX604" s="77"/>
      <c r="AY604" s="77"/>
      <c r="AZ604" s="77"/>
      <c r="BA604" s="77"/>
      <c r="BB604" s="77"/>
      <c r="BC604" s="77"/>
      <c r="BD604" s="77"/>
      <c r="BE604" s="77"/>
      <c r="BF604" s="77"/>
      <c r="BG604" s="77"/>
      <c r="BH604" s="77"/>
      <c r="BI604" s="77"/>
      <c r="BJ604" s="77"/>
      <c r="BK604" s="77"/>
      <c r="BL604" s="77"/>
      <c r="BM604" s="77"/>
      <c r="BN604" s="77"/>
      <c r="BO604" s="77"/>
      <c r="BP604" s="77"/>
      <c r="BQ604" s="77"/>
      <c r="BR604" s="77"/>
      <c r="BS604" s="77"/>
      <c r="BT604" s="77"/>
      <c r="BU604" s="77"/>
      <c r="BV604" s="77"/>
      <c r="BW604" s="77"/>
      <c r="BX604" s="77"/>
      <c r="BY604" s="77"/>
      <c r="BZ604" s="77"/>
      <c r="CA604" s="77"/>
      <c r="CB604" s="77"/>
      <c r="CC604" s="77"/>
      <c r="CD604" s="77"/>
      <c r="CE604" s="77"/>
      <c r="CF604" s="77"/>
      <c r="CG604" s="77"/>
      <c r="CH604" s="77"/>
      <c r="CI604" s="77"/>
      <c r="CJ604" s="77"/>
      <c r="CK604" s="77"/>
      <c r="CL604" s="77"/>
      <c r="CM604" s="77"/>
      <c r="CN604" s="77"/>
      <c r="CO604" s="77"/>
      <c r="CP604" s="77"/>
      <c r="CQ604" s="77"/>
      <c r="CR604" s="77"/>
      <c r="CS604" s="77"/>
      <c r="CT604" s="77"/>
      <c r="CU604" s="77"/>
      <c r="CV604" s="77"/>
      <c r="CW604" s="77"/>
      <c r="CX604" s="77"/>
      <c r="CY604" s="77"/>
      <c r="CZ604" s="77"/>
      <c r="DA604" s="77"/>
      <c r="DB604" s="77"/>
      <c r="DC604" s="77"/>
      <c r="DD604" s="77"/>
      <c r="DE604" s="77"/>
      <c r="DF604" s="77"/>
      <c r="DG604" s="77"/>
      <c r="DH604" s="77"/>
      <c r="DI604" s="77"/>
      <c r="DJ604" s="77"/>
      <c r="DK604" s="77"/>
      <c r="DL604" s="77"/>
      <c r="DM604" s="77"/>
      <c r="DN604" s="77"/>
      <c r="DO604" s="77"/>
      <c r="DP604" s="77"/>
      <c r="DQ604" s="77"/>
      <c r="DR604" s="77"/>
      <c r="DS604" s="77"/>
      <c r="DT604" s="77"/>
      <c r="DU604" s="77"/>
      <c r="DV604" s="77"/>
      <c r="DW604" s="77"/>
      <c r="DX604" s="77"/>
      <c r="DY604" s="77"/>
      <c r="DZ604" s="77"/>
      <c r="EA604" s="77"/>
      <c r="EB604" s="77"/>
      <c r="EC604" s="77"/>
      <c r="ED604" s="77"/>
      <c r="EE604" s="77"/>
      <c r="EF604" s="77"/>
      <c r="EG604" s="77"/>
      <c r="EH604" s="77"/>
      <c r="EI604" s="77"/>
      <c r="EJ604" s="77"/>
      <c r="EK604" s="77"/>
      <c r="EL604" s="77"/>
      <c r="EM604" s="77"/>
      <c r="EN604" s="77"/>
      <c r="EO604" s="77"/>
      <c r="EP604" s="77"/>
      <c r="EQ604" s="77"/>
      <c r="ER604" s="77"/>
      <c r="ES604" s="77"/>
      <c r="ET604" s="77"/>
      <c r="EU604" s="77"/>
      <c r="EV604" s="77"/>
      <c r="EW604" s="77"/>
      <c r="EX604" s="77"/>
      <c r="EY604" s="77"/>
      <c r="EZ604" s="77"/>
      <c r="FA604" s="77"/>
      <c r="FB604" s="77"/>
      <c r="FC604" s="77"/>
      <c r="FD604" s="77"/>
      <c r="FE604" s="77"/>
      <c r="FF604" s="77"/>
      <c r="FG604" s="77"/>
      <c r="FH604" s="77"/>
      <c r="FI604" s="77"/>
      <c r="FJ604" s="77"/>
      <c r="FK604" s="77"/>
    </row>
    <row r="605" spans="1:167" s="78" customFormat="1" x14ac:dyDescent="0.2">
      <c r="A605" s="97" t="s">
        <v>2378</v>
      </c>
      <c r="B605" s="97" t="s">
        <v>967</v>
      </c>
      <c r="C605" s="98" t="s">
        <v>1537</v>
      </c>
      <c r="D605" s="99" t="s">
        <v>5</v>
      </c>
      <c r="E605" s="99">
        <v>6</v>
      </c>
      <c r="F605" s="99"/>
      <c r="G605" s="105">
        <v>5</v>
      </c>
      <c r="H605" s="101">
        <f t="shared" si="32"/>
        <v>1.6666666666666666E-2</v>
      </c>
      <c r="I605" s="123">
        <v>1588.8</v>
      </c>
      <c r="J605" s="103"/>
      <c r="K605" s="101"/>
      <c r="L605" s="102">
        <f t="shared" si="31"/>
        <v>158.88</v>
      </c>
      <c r="M605" s="102">
        <f t="shared" si="33"/>
        <v>4766.3999999999996</v>
      </c>
      <c r="N605" s="104"/>
      <c r="O605" s="103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  <c r="AG605" s="77"/>
      <c r="AH605" s="77"/>
      <c r="AI605" s="77"/>
      <c r="AJ605" s="77"/>
      <c r="AK605" s="77"/>
      <c r="AL605" s="77"/>
      <c r="AM605" s="77"/>
      <c r="AN605" s="77"/>
      <c r="AO605" s="77"/>
      <c r="AP605" s="77"/>
      <c r="AQ605" s="77"/>
      <c r="AR605" s="77"/>
      <c r="AS605" s="77"/>
      <c r="AT605" s="77"/>
      <c r="AU605" s="77"/>
      <c r="AV605" s="77"/>
      <c r="AW605" s="77"/>
      <c r="AX605" s="77"/>
      <c r="AY605" s="77"/>
      <c r="AZ605" s="77"/>
      <c r="BA605" s="77"/>
      <c r="BB605" s="77"/>
      <c r="BC605" s="77"/>
      <c r="BD605" s="77"/>
      <c r="BE605" s="77"/>
      <c r="BF605" s="77"/>
      <c r="BG605" s="77"/>
      <c r="BH605" s="77"/>
      <c r="BI605" s="77"/>
      <c r="BJ605" s="77"/>
      <c r="BK605" s="77"/>
      <c r="BL605" s="77"/>
      <c r="BM605" s="77"/>
      <c r="BN605" s="77"/>
      <c r="BO605" s="77"/>
      <c r="BP605" s="77"/>
      <c r="BQ605" s="77"/>
      <c r="BR605" s="77"/>
      <c r="BS605" s="77"/>
      <c r="BT605" s="77"/>
      <c r="BU605" s="77"/>
      <c r="BV605" s="77"/>
      <c r="BW605" s="77"/>
      <c r="BX605" s="77"/>
      <c r="BY605" s="77"/>
      <c r="BZ605" s="77"/>
      <c r="CA605" s="77"/>
      <c r="CB605" s="77"/>
      <c r="CC605" s="77"/>
      <c r="CD605" s="77"/>
      <c r="CE605" s="77"/>
      <c r="CF605" s="77"/>
      <c r="CG605" s="77"/>
      <c r="CH605" s="77"/>
      <c r="CI605" s="77"/>
      <c r="CJ605" s="77"/>
      <c r="CK605" s="77"/>
      <c r="CL605" s="77"/>
      <c r="CM605" s="77"/>
      <c r="CN605" s="77"/>
      <c r="CO605" s="77"/>
      <c r="CP605" s="77"/>
      <c r="CQ605" s="77"/>
      <c r="CR605" s="77"/>
      <c r="CS605" s="77"/>
      <c r="CT605" s="77"/>
      <c r="CU605" s="77"/>
      <c r="CV605" s="77"/>
      <c r="CW605" s="77"/>
      <c r="CX605" s="77"/>
      <c r="CY605" s="77"/>
      <c r="CZ605" s="77"/>
      <c r="DA605" s="77"/>
      <c r="DB605" s="77"/>
      <c r="DC605" s="77"/>
      <c r="DD605" s="77"/>
      <c r="DE605" s="77"/>
      <c r="DF605" s="77"/>
      <c r="DG605" s="77"/>
      <c r="DH605" s="77"/>
      <c r="DI605" s="77"/>
      <c r="DJ605" s="77"/>
      <c r="DK605" s="77"/>
      <c r="DL605" s="77"/>
      <c r="DM605" s="77"/>
      <c r="DN605" s="77"/>
      <c r="DO605" s="77"/>
      <c r="DP605" s="77"/>
      <c r="DQ605" s="77"/>
      <c r="DR605" s="77"/>
      <c r="DS605" s="77"/>
      <c r="DT605" s="77"/>
      <c r="DU605" s="77"/>
      <c r="DV605" s="77"/>
      <c r="DW605" s="77"/>
      <c r="DX605" s="77"/>
      <c r="DY605" s="77"/>
      <c r="DZ605" s="77"/>
      <c r="EA605" s="77"/>
      <c r="EB605" s="77"/>
      <c r="EC605" s="77"/>
      <c r="ED605" s="77"/>
      <c r="EE605" s="77"/>
      <c r="EF605" s="77"/>
      <c r="EG605" s="77"/>
      <c r="EH605" s="77"/>
      <c r="EI605" s="77"/>
      <c r="EJ605" s="77"/>
      <c r="EK605" s="77"/>
      <c r="EL605" s="77"/>
      <c r="EM605" s="77"/>
      <c r="EN605" s="77"/>
      <c r="EO605" s="77"/>
      <c r="EP605" s="77"/>
      <c r="EQ605" s="77"/>
      <c r="ER605" s="77"/>
      <c r="ES605" s="77"/>
      <c r="ET605" s="77"/>
      <c r="EU605" s="77"/>
      <c r="EV605" s="77"/>
      <c r="EW605" s="77"/>
      <c r="EX605" s="77"/>
      <c r="EY605" s="77"/>
      <c r="EZ605" s="77"/>
      <c r="FA605" s="77"/>
      <c r="FB605" s="77"/>
      <c r="FC605" s="77"/>
      <c r="FD605" s="77"/>
      <c r="FE605" s="77"/>
      <c r="FF605" s="77"/>
      <c r="FG605" s="77"/>
      <c r="FH605" s="77"/>
      <c r="FI605" s="77"/>
      <c r="FJ605" s="77"/>
      <c r="FK605" s="77"/>
    </row>
    <row r="606" spans="1:167" s="78" customFormat="1" x14ac:dyDescent="0.2">
      <c r="A606" s="97" t="s">
        <v>2379</v>
      </c>
      <c r="B606" s="97" t="s">
        <v>968</v>
      </c>
      <c r="C606" s="98" t="s">
        <v>1538</v>
      </c>
      <c r="D606" s="99" t="s">
        <v>5</v>
      </c>
      <c r="E606" s="99">
        <v>3</v>
      </c>
      <c r="F606" s="99"/>
      <c r="G606" s="105">
        <v>5</v>
      </c>
      <c r="H606" s="101">
        <f t="shared" si="32"/>
        <v>1.6666666666666666E-2</v>
      </c>
      <c r="I606" s="123">
        <v>426.7</v>
      </c>
      <c r="J606" s="103"/>
      <c r="K606" s="101"/>
      <c r="L606" s="102">
        <f t="shared" si="31"/>
        <v>21.34</v>
      </c>
      <c r="M606" s="102">
        <f t="shared" si="33"/>
        <v>640.20000000000005</v>
      </c>
      <c r="N606" s="104"/>
      <c r="O606" s="103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  <c r="AG606" s="77"/>
      <c r="AH606" s="77"/>
      <c r="AI606" s="77"/>
      <c r="AJ606" s="77"/>
      <c r="AK606" s="77"/>
      <c r="AL606" s="77"/>
      <c r="AM606" s="77"/>
      <c r="AN606" s="77"/>
      <c r="AO606" s="77"/>
      <c r="AP606" s="77"/>
      <c r="AQ606" s="77"/>
      <c r="AR606" s="77"/>
      <c r="AS606" s="77"/>
      <c r="AT606" s="77"/>
      <c r="AU606" s="77"/>
      <c r="AV606" s="77"/>
      <c r="AW606" s="77"/>
      <c r="AX606" s="77"/>
      <c r="AY606" s="77"/>
      <c r="AZ606" s="77"/>
      <c r="BA606" s="77"/>
      <c r="BB606" s="77"/>
      <c r="BC606" s="77"/>
      <c r="BD606" s="77"/>
      <c r="BE606" s="77"/>
      <c r="BF606" s="77"/>
      <c r="BG606" s="77"/>
      <c r="BH606" s="77"/>
      <c r="BI606" s="77"/>
      <c r="BJ606" s="77"/>
      <c r="BK606" s="77"/>
      <c r="BL606" s="77"/>
      <c r="BM606" s="77"/>
      <c r="BN606" s="77"/>
      <c r="BO606" s="77"/>
      <c r="BP606" s="77"/>
      <c r="BQ606" s="77"/>
      <c r="BR606" s="77"/>
      <c r="BS606" s="77"/>
      <c r="BT606" s="77"/>
      <c r="BU606" s="77"/>
      <c r="BV606" s="77"/>
      <c r="BW606" s="77"/>
      <c r="BX606" s="77"/>
      <c r="BY606" s="77"/>
      <c r="BZ606" s="77"/>
      <c r="CA606" s="77"/>
      <c r="CB606" s="77"/>
      <c r="CC606" s="77"/>
      <c r="CD606" s="77"/>
      <c r="CE606" s="77"/>
      <c r="CF606" s="77"/>
      <c r="CG606" s="77"/>
      <c r="CH606" s="77"/>
      <c r="CI606" s="77"/>
      <c r="CJ606" s="77"/>
      <c r="CK606" s="77"/>
      <c r="CL606" s="77"/>
      <c r="CM606" s="77"/>
      <c r="CN606" s="77"/>
      <c r="CO606" s="77"/>
      <c r="CP606" s="77"/>
      <c r="CQ606" s="77"/>
      <c r="CR606" s="77"/>
      <c r="CS606" s="77"/>
      <c r="CT606" s="77"/>
      <c r="CU606" s="77"/>
      <c r="CV606" s="77"/>
      <c r="CW606" s="77"/>
      <c r="CX606" s="77"/>
      <c r="CY606" s="77"/>
      <c r="CZ606" s="77"/>
      <c r="DA606" s="77"/>
      <c r="DB606" s="77"/>
      <c r="DC606" s="77"/>
      <c r="DD606" s="77"/>
      <c r="DE606" s="77"/>
      <c r="DF606" s="77"/>
      <c r="DG606" s="77"/>
      <c r="DH606" s="77"/>
      <c r="DI606" s="77"/>
      <c r="DJ606" s="77"/>
      <c r="DK606" s="77"/>
      <c r="DL606" s="77"/>
      <c r="DM606" s="77"/>
      <c r="DN606" s="77"/>
      <c r="DO606" s="77"/>
      <c r="DP606" s="77"/>
      <c r="DQ606" s="77"/>
      <c r="DR606" s="77"/>
      <c r="DS606" s="77"/>
      <c r="DT606" s="77"/>
      <c r="DU606" s="77"/>
      <c r="DV606" s="77"/>
      <c r="DW606" s="77"/>
      <c r="DX606" s="77"/>
      <c r="DY606" s="77"/>
      <c r="DZ606" s="77"/>
      <c r="EA606" s="77"/>
      <c r="EB606" s="77"/>
      <c r="EC606" s="77"/>
      <c r="ED606" s="77"/>
      <c r="EE606" s="77"/>
      <c r="EF606" s="77"/>
      <c r="EG606" s="77"/>
      <c r="EH606" s="77"/>
      <c r="EI606" s="77"/>
      <c r="EJ606" s="77"/>
      <c r="EK606" s="77"/>
      <c r="EL606" s="77"/>
      <c r="EM606" s="77"/>
      <c r="EN606" s="77"/>
      <c r="EO606" s="77"/>
      <c r="EP606" s="77"/>
      <c r="EQ606" s="77"/>
      <c r="ER606" s="77"/>
      <c r="ES606" s="77"/>
      <c r="ET606" s="77"/>
      <c r="EU606" s="77"/>
      <c r="EV606" s="77"/>
      <c r="EW606" s="77"/>
      <c r="EX606" s="77"/>
      <c r="EY606" s="77"/>
      <c r="EZ606" s="77"/>
      <c r="FA606" s="77"/>
      <c r="FB606" s="77"/>
      <c r="FC606" s="77"/>
      <c r="FD606" s="77"/>
      <c r="FE606" s="77"/>
      <c r="FF606" s="77"/>
      <c r="FG606" s="77"/>
      <c r="FH606" s="77"/>
      <c r="FI606" s="77"/>
      <c r="FJ606" s="77"/>
      <c r="FK606" s="77"/>
    </row>
    <row r="607" spans="1:167" s="78" customFormat="1" x14ac:dyDescent="0.2">
      <c r="A607" s="97" t="s">
        <v>2380</v>
      </c>
      <c r="B607" s="97" t="s">
        <v>969</v>
      </c>
      <c r="C607" s="98" t="s">
        <v>1539</v>
      </c>
      <c r="D607" s="99" t="s">
        <v>5</v>
      </c>
      <c r="E607" s="99">
        <v>4</v>
      </c>
      <c r="F607" s="99"/>
      <c r="G607" s="105">
        <v>10</v>
      </c>
      <c r="H607" s="101">
        <f t="shared" si="32"/>
        <v>8.3333333333333332E-3</v>
      </c>
      <c r="I607" s="123">
        <v>7506.37</v>
      </c>
      <c r="J607" s="103"/>
      <c r="K607" s="101"/>
      <c r="L607" s="102">
        <f t="shared" si="31"/>
        <v>250.21</v>
      </c>
      <c r="M607" s="102">
        <f t="shared" si="33"/>
        <v>7506.3</v>
      </c>
      <c r="N607" s="104"/>
      <c r="O607" s="103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  <c r="AG607" s="77"/>
      <c r="AH607" s="77"/>
      <c r="AI607" s="77"/>
      <c r="AJ607" s="77"/>
      <c r="AK607" s="77"/>
      <c r="AL607" s="77"/>
      <c r="AM607" s="77"/>
      <c r="AN607" s="77"/>
      <c r="AO607" s="77"/>
      <c r="AP607" s="77"/>
      <c r="AQ607" s="77"/>
      <c r="AR607" s="77"/>
      <c r="AS607" s="77"/>
      <c r="AT607" s="77"/>
      <c r="AU607" s="77"/>
      <c r="AV607" s="77"/>
      <c r="AW607" s="77"/>
      <c r="AX607" s="77"/>
      <c r="AY607" s="77"/>
      <c r="AZ607" s="77"/>
      <c r="BA607" s="77"/>
      <c r="BB607" s="77"/>
      <c r="BC607" s="77"/>
      <c r="BD607" s="77"/>
      <c r="BE607" s="77"/>
      <c r="BF607" s="77"/>
      <c r="BG607" s="77"/>
      <c r="BH607" s="77"/>
      <c r="BI607" s="77"/>
      <c r="BJ607" s="77"/>
      <c r="BK607" s="77"/>
      <c r="BL607" s="77"/>
      <c r="BM607" s="77"/>
      <c r="BN607" s="77"/>
      <c r="BO607" s="77"/>
      <c r="BP607" s="77"/>
      <c r="BQ607" s="77"/>
      <c r="BR607" s="77"/>
      <c r="BS607" s="77"/>
      <c r="BT607" s="77"/>
      <c r="BU607" s="77"/>
      <c r="BV607" s="77"/>
      <c r="BW607" s="77"/>
      <c r="BX607" s="77"/>
      <c r="BY607" s="77"/>
      <c r="BZ607" s="77"/>
      <c r="CA607" s="77"/>
      <c r="CB607" s="77"/>
      <c r="CC607" s="77"/>
      <c r="CD607" s="77"/>
      <c r="CE607" s="77"/>
      <c r="CF607" s="77"/>
      <c r="CG607" s="77"/>
      <c r="CH607" s="77"/>
      <c r="CI607" s="77"/>
      <c r="CJ607" s="77"/>
      <c r="CK607" s="77"/>
      <c r="CL607" s="77"/>
      <c r="CM607" s="77"/>
      <c r="CN607" s="77"/>
      <c r="CO607" s="77"/>
      <c r="CP607" s="77"/>
      <c r="CQ607" s="77"/>
      <c r="CR607" s="77"/>
      <c r="CS607" s="77"/>
      <c r="CT607" s="77"/>
      <c r="CU607" s="77"/>
      <c r="CV607" s="77"/>
      <c r="CW607" s="77"/>
      <c r="CX607" s="77"/>
      <c r="CY607" s="77"/>
      <c r="CZ607" s="77"/>
      <c r="DA607" s="77"/>
      <c r="DB607" s="77"/>
      <c r="DC607" s="77"/>
      <c r="DD607" s="77"/>
      <c r="DE607" s="77"/>
      <c r="DF607" s="77"/>
      <c r="DG607" s="77"/>
      <c r="DH607" s="77"/>
      <c r="DI607" s="77"/>
      <c r="DJ607" s="77"/>
      <c r="DK607" s="77"/>
      <c r="DL607" s="77"/>
      <c r="DM607" s="77"/>
      <c r="DN607" s="77"/>
      <c r="DO607" s="77"/>
      <c r="DP607" s="77"/>
      <c r="DQ607" s="77"/>
      <c r="DR607" s="77"/>
      <c r="DS607" s="77"/>
      <c r="DT607" s="77"/>
      <c r="DU607" s="77"/>
      <c r="DV607" s="77"/>
      <c r="DW607" s="77"/>
      <c r="DX607" s="77"/>
      <c r="DY607" s="77"/>
      <c r="DZ607" s="77"/>
      <c r="EA607" s="77"/>
      <c r="EB607" s="77"/>
      <c r="EC607" s="77"/>
      <c r="ED607" s="77"/>
      <c r="EE607" s="77"/>
      <c r="EF607" s="77"/>
      <c r="EG607" s="77"/>
      <c r="EH607" s="77"/>
      <c r="EI607" s="77"/>
      <c r="EJ607" s="77"/>
      <c r="EK607" s="77"/>
      <c r="EL607" s="77"/>
      <c r="EM607" s="77"/>
      <c r="EN607" s="77"/>
      <c r="EO607" s="77"/>
      <c r="EP607" s="77"/>
      <c r="EQ607" s="77"/>
      <c r="ER607" s="77"/>
      <c r="ES607" s="77"/>
      <c r="ET607" s="77"/>
      <c r="EU607" s="77"/>
      <c r="EV607" s="77"/>
      <c r="EW607" s="77"/>
      <c r="EX607" s="77"/>
      <c r="EY607" s="77"/>
      <c r="EZ607" s="77"/>
      <c r="FA607" s="77"/>
      <c r="FB607" s="77"/>
      <c r="FC607" s="77"/>
      <c r="FD607" s="77"/>
      <c r="FE607" s="77"/>
      <c r="FF607" s="77"/>
      <c r="FG607" s="77"/>
      <c r="FH607" s="77"/>
      <c r="FI607" s="77"/>
      <c r="FJ607" s="77"/>
      <c r="FK607" s="77"/>
    </row>
    <row r="608" spans="1:167" s="78" customFormat="1" x14ac:dyDescent="0.2">
      <c r="A608" s="97" t="s">
        <v>2381</v>
      </c>
      <c r="B608" s="97" t="s">
        <v>970</v>
      </c>
      <c r="C608" s="98" t="s">
        <v>1540</v>
      </c>
      <c r="D608" s="99" t="s">
        <v>65</v>
      </c>
      <c r="E608" s="99">
        <v>4</v>
      </c>
      <c r="F608" s="99"/>
      <c r="G608" s="105">
        <v>5</v>
      </c>
      <c r="H608" s="101">
        <f t="shared" si="32"/>
        <v>1.6666666666666666E-2</v>
      </c>
      <c r="I608" s="123">
        <v>264.89999999999998</v>
      </c>
      <c r="J608" s="103"/>
      <c r="K608" s="101"/>
      <c r="L608" s="102">
        <f t="shared" si="31"/>
        <v>17.66</v>
      </c>
      <c r="M608" s="102">
        <f t="shared" si="33"/>
        <v>529.79999999999995</v>
      </c>
      <c r="N608" s="104"/>
      <c r="O608" s="103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  <c r="AG608" s="77"/>
      <c r="AH608" s="77"/>
      <c r="AI608" s="77"/>
      <c r="AJ608" s="77"/>
      <c r="AK608" s="77"/>
      <c r="AL608" s="77"/>
      <c r="AM608" s="77"/>
      <c r="AN608" s="77"/>
      <c r="AO608" s="77"/>
      <c r="AP608" s="77"/>
      <c r="AQ608" s="77"/>
      <c r="AR608" s="77"/>
      <c r="AS608" s="77"/>
      <c r="AT608" s="77"/>
      <c r="AU608" s="77"/>
      <c r="AV608" s="77"/>
      <c r="AW608" s="77"/>
      <c r="AX608" s="77"/>
      <c r="AY608" s="77"/>
      <c r="AZ608" s="77"/>
      <c r="BA608" s="77"/>
      <c r="BB608" s="77"/>
      <c r="BC608" s="77"/>
      <c r="BD608" s="77"/>
      <c r="BE608" s="77"/>
      <c r="BF608" s="77"/>
      <c r="BG608" s="77"/>
      <c r="BH608" s="77"/>
      <c r="BI608" s="77"/>
      <c r="BJ608" s="77"/>
      <c r="BK608" s="77"/>
      <c r="BL608" s="77"/>
      <c r="BM608" s="77"/>
      <c r="BN608" s="77"/>
      <c r="BO608" s="77"/>
      <c r="BP608" s="77"/>
      <c r="BQ608" s="77"/>
      <c r="BR608" s="77"/>
      <c r="BS608" s="77"/>
      <c r="BT608" s="77"/>
      <c r="BU608" s="77"/>
      <c r="BV608" s="77"/>
      <c r="BW608" s="77"/>
      <c r="BX608" s="77"/>
      <c r="BY608" s="77"/>
      <c r="BZ608" s="77"/>
      <c r="CA608" s="77"/>
      <c r="CB608" s="77"/>
      <c r="CC608" s="77"/>
      <c r="CD608" s="77"/>
      <c r="CE608" s="77"/>
      <c r="CF608" s="77"/>
      <c r="CG608" s="77"/>
      <c r="CH608" s="77"/>
      <c r="CI608" s="77"/>
      <c r="CJ608" s="77"/>
      <c r="CK608" s="77"/>
      <c r="CL608" s="77"/>
      <c r="CM608" s="77"/>
      <c r="CN608" s="77"/>
      <c r="CO608" s="77"/>
      <c r="CP608" s="77"/>
      <c r="CQ608" s="77"/>
      <c r="CR608" s="77"/>
      <c r="CS608" s="77"/>
      <c r="CT608" s="77"/>
      <c r="CU608" s="77"/>
      <c r="CV608" s="77"/>
      <c r="CW608" s="77"/>
      <c r="CX608" s="77"/>
      <c r="CY608" s="77"/>
      <c r="CZ608" s="77"/>
      <c r="DA608" s="77"/>
      <c r="DB608" s="77"/>
      <c r="DC608" s="77"/>
      <c r="DD608" s="77"/>
      <c r="DE608" s="77"/>
      <c r="DF608" s="77"/>
      <c r="DG608" s="77"/>
      <c r="DH608" s="77"/>
      <c r="DI608" s="77"/>
      <c r="DJ608" s="77"/>
      <c r="DK608" s="77"/>
      <c r="DL608" s="77"/>
      <c r="DM608" s="77"/>
      <c r="DN608" s="77"/>
      <c r="DO608" s="77"/>
      <c r="DP608" s="77"/>
      <c r="DQ608" s="77"/>
      <c r="DR608" s="77"/>
      <c r="DS608" s="77"/>
      <c r="DT608" s="77"/>
      <c r="DU608" s="77"/>
      <c r="DV608" s="77"/>
      <c r="DW608" s="77"/>
      <c r="DX608" s="77"/>
      <c r="DY608" s="77"/>
      <c r="DZ608" s="77"/>
      <c r="EA608" s="77"/>
      <c r="EB608" s="77"/>
      <c r="EC608" s="77"/>
      <c r="ED608" s="77"/>
      <c r="EE608" s="77"/>
      <c r="EF608" s="77"/>
      <c r="EG608" s="77"/>
      <c r="EH608" s="77"/>
      <c r="EI608" s="77"/>
      <c r="EJ608" s="77"/>
      <c r="EK608" s="77"/>
      <c r="EL608" s="77"/>
      <c r="EM608" s="77"/>
      <c r="EN608" s="77"/>
      <c r="EO608" s="77"/>
      <c r="EP608" s="77"/>
      <c r="EQ608" s="77"/>
      <c r="ER608" s="77"/>
      <c r="ES608" s="77"/>
      <c r="ET608" s="77"/>
      <c r="EU608" s="77"/>
      <c r="EV608" s="77"/>
      <c r="EW608" s="77"/>
      <c r="EX608" s="77"/>
      <c r="EY608" s="77"/>
      <c r="EZ608" s="77"/>
      <c r="FA608" s="77"/>
      <c r="FB608" s="77"/>
      <c r="FC608" s="77"/>
      <c r="FD608" s="77"/>
      <c r="FE608" s="77"/>
      <c r="FF608" s="77"/>
      <c r="FG608" s="77"/>
      <c r="FH608" s="77"/>
      <c r="FI608" s="77"/>
      <c r="FJ608" s="77"/>
      <c r="FK608" s="77"/>
    </row>
    <row r="609" spans="1:167" s="78" customFormat="1" x14ac:dyDescent="0.2">
      <c r="A609" s="97" t="s">
        <v>2382</v>
      </c>
      <c r="B609" s="97" t="s">
        <v>971</v>
      </c>
      <c r="C609" s="98" t="s">
        <v>1541</v>
      </c>
      <c r="D609" s="99" t="s">
        <v>65</v>
      </c>
      <c r="E609" s="99">
        <v>4</v>
      </c>
      <c r="F609" s="99"/>
      <c r="G609" s="105">
        <v>5</v>
      </c>
      <c r="H609" s="101">
        <f t="shared" si="32"/>
        <v>1.6666666666666666E-2</v>
      </c>
      <c r="I609" s="123">
        <v>209.99</v>
      </c>
      <c r="J609" s="103"/>
      <c r="K609" s="101"/>
      <c r="L609" s="102">
        <f t="shared" si="31"/>
        <v>14</v>
      </c>
      <c r="M609" s="102">
        <f t="shared" si="33"/>
        <v>420</v>
      </c>
      <c r="N609" s="104"/>
      <c r="O609" s="103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  <c r="AG609" s="77"/>
      <c r="AH609" s="77"/>
      <c r="AI609" s="77"/>
      <c r="AJ609" s="77"/>
      <c r="AK609" s="77"/>
      <c r="AL609" s="77"/>
      <c r="AM609" s="77"/>
      <c r="AN609" s="77"/>
      <c r="AO609" s="77"/>
      <c r="AP609" s="77"/>
      <c r="AQ609" s="77"/>
      <c r="AR609" s="77"/>
      <c r="AS609" s="77"/>
      <c r="AT609" s="77"/>
      <c r="AU609" s="77"/>
      <c r="AV609" s="77"/>
      <c r="AW609" s="77"/>
      <c r="AX609" s="77"/>
      <c r="AY609" s="77"/>
      <c r="AZ609" s="77"/>
      <c r="BA609" s="77"/>
      <c r="BB609" s="77"/>
      <c r="BC609" s="77"/>
      <c r="BD609" s="77"/>
      <c r="BE609" s="77"/>
      <c r="BF609" s="77"/>
      <c r="BG609" s="77"/>
      <c r="BH609" s="77"/>
      <c r="BI609" s="77"/>
      <c r="BJ609" s="77"/>
      <c r="BK609" s="77"/>
      <c r="BL609" s="77"/>
      <c r="BM609" s="77"/>
      <c r="BN609" s="77"/>
      <c r="BO609" s="77"/>
      <c r="BP609" s="77"/>
      <c r="BQ609" s="77"/>
      <c r="BR609" s="77"/>
      <c r="BS609" s="77"/>
      <c r="BT609" s="77"/>
      <c r="BU609" s="77"/>
      <c r="BV609" s="77"/>
      <c r="BW609" s="77"/>
      <c r="BX609" s="77"/>
      <c r="BY609" s="77"/>
      <c r="BZ609" s="77"/>
      <c r="CA609" s="77"/>
      <c r="CB609" s="77"/>
      <c r="CC609" s="77"/>
      <c r="CD609" s="77"/>
      <c r="CE609" s="77"/>
      <c r="CF609" s="77"/>
      <c r="CG609" s="77"/>
      <c r="CH609" s="77"/>
      <c r="CI609" s="77"/>
      <c r="CJ609" s="77"/>
      <c r="CK609" s="77"/>
      <c r="CL609" s="77"/>
      <c r="CM609" s="77"/>
      <c r="CN609" s="77"/>
      <c r="CO609" s="77"/>
      <c r="CP609" s="77"/>
      <c r="CQ609" s="77"/>
      <c r="CR609" s="77"/>
      <c r="CS609" s="77"/>
      <c r="CT609" s="77"/>
      <c r="CU609" s="77"/>
      <c r="CV609" s="77"/>
      <c r="CW609" s="77"/>
      <c r="CX609" s="77"/>
      <c r="CY609" s="77"/>
      <c r="CZ609" s="77"/>
      <c r="DA609" s="77"/>
      <c r="DB609" s="77"/>
      <c r="DC609" s="77"/>
      <c r="DD609" s="77"/>
      <c r="DE609" s="77"/>
      <c r="DF609" s="77"/>
      <c r="DG609" s="77"/>
      <c r="DH609" s="77"/>
      <c r="DI609" s="77"/>
      <c r="DJ609" s="77"/>
      <c r="DK609" s="77"/>
      <c r="DL609" s="77"/>
      <c r="DM609" s="77"/>
      <c r="DN609" s="77"/>
      <c r="DO609" s="77"/>
      <c r="DP609" s="77"/>
      <c r="DQ609" s="77"/>
      <c r="DR609" s="77"/>
      <c r="DS609" s="77"/>
      <c r="DT609" s="77"/>
      <c r="DU609" s="77"/>
      <c r="DV609" s="77"/>
      <c r="DW609" s="77"/>
      <c r="DX609" s="77"/>
      <c r="DY609" s="77"/>
      <c r="DZ609" s="77"/>
      <c r="EA609" s="77"/>
      <c r="EB609" s="77"/>
      <c r="EC609" s="77"/>
      <c r="ED609" s="77"/>
      <c r="EE609" s="77"/>
      <c r="EF609" s="77"/>
      <c r="EG609" s="77"/>
      <c r="EH609" s="77"/>
      <c r="EI609" s="77"/>
      <c r="EJ609" s="77"/>
      <c r="EK609" s="77"/>
      <c r="EL609" s="77"/>
      <c r="EM609" s="77"/>
      <c r="EN609" s="77"/>
      <c r="EO609" s="77"/>
      <c r="EP609" s="77"/>
      <c r="EQ609" s="77"/>
      <c r="ER609" s="77"/>
      <c r="ES609" s="77"/>
      <c r="ET609" s="77"/>
      <c r="EU609" s="77"/>
      <c r="EV609" s="77"/>
      <c r="EW609" s="77"/>
      <c r="EX609" s="77"/>
      <c r="EY609" s="77"/>
      <c r="EZ609" s="77"/>
      <c r="FA609" s="77"/>
      <c r="FB609" s="77"/>
      <c r="FC609" s="77"/>
      <c r="FD609" s="77"/>
      <c r="FE609" s="77"/>
      <c r="FF609" s="77"/>
      <c r="FG609" s="77"/>
      <c r="FH609" s="77"/>
      <c r="FI609" s="77"/>
      <c r="FJ609" s="77"/>
      <c r="FK609" s="77"/>
    </row>
    <row r="610" spans="1:167" s="78" customFormat="1" x14ac:dyDescent="0.2">
      <c r="A610" s="97" t="s">
        <v>2383</v>
      </c>
      <c r="B610" s="97" t="s">
        <v>972</v>
      </c>
      <c r="C610" s="98" t="s">
        <v>1542</v>
      </c>
      <c r="D610" s="99" t="s">
        <v>65</v>
      </c>
      <c r="E610" s="99">
        <v>4</v>
      </c>
      <c r="F610" s="99"/>
      <c r="G610" s="105">
        <v>5</v>
      </c>
      <c r="H610" s="101">
        <f t="shared" si="32"/>
        <v>1.6666666666666666E-2</v>
      </c>
      <c r="I610" s="123">
        <v>276.39</v>
      </c>
      <c r="J610" s="103"/>
      <c r="K610" s="101"/>
      <c r="L610" s="102">
        <f t="shared" si="31"/>
        <v>18.43</v>
      </c>
      <c r="M610" s="102">
        <f t="shared" si="33"/>
        <v>552.9</v>
      </c>
      <c r="N610" s="104"/>
      <c r="O610" s="103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  <c r="AG610" s="77"/>
      <c r="AH610" s="77"/>
      <c r="AI610" s="77"/>
      <c r="AJ610" s="77"/>
      <c r="AK610" s="77"/>
      <c r="AL610" s="77"/>
      <c r="AM610" s="77"/>
      <c r="AN610" s="77"/>
      <c r="AO610" s="77"/>
      <c r="AP610" s="77"/>
      <c r="AQ610" s="77"/>
      <c r="AR610" s="77"/>
      <c r="AS610" s="77"/>
      <c r="AT610" s="77"/>
      <c r="AU610" s="77"/>
      <c r="AV610" s="77"/>
      <c r="AW610" s="77"/>
      <c r="AX610" s="77"/>
      <c r="AY610" s="77"/>
      <c r="AZ610" s="77"/>
      <c r="BA610" s="77"/>
      <c r="BB610" s="77"/>
      <c r="BC610" s="77"/>
      <c r="BD610" s="77"/>
      <c r="BE610" s="77"/>
      <c r="BF610" s="77"/>
      <c r="BG610" s="77"/>
      <c r="BH610" s="77"/>
      <c r="BI610" s="77"/>
      <c r="BJ610" s="77"/>
      <c r="BK610" s="77"/>
      <c r="BL610" s="77"/>
      <c r="BM610" s="77"/>
      <c r="BN610" s="77"/>
      <c r="BO610" s="77"/>
      <c r="BP610" s="77"/>
      <c r="BQ610" s="77"/>
      <c r="BR610" s="77"/>
      <c r="BS610" s="77"/>
      <c r="BT610" s="77"/>
      <c r="BU610" s="77"/>
      <c r="BV610" s="77"/>
      <c r="BW610" s="77"/>
      <c r="BX610" s="77"/>
      <c r="BY610" s="77"/>
      <c r="BZ610" s="77"/>
      <c r="CA610" s="77"/>
      <c r="CB610" s="77"/>
      <c r="CC610" s="77"/>
      <c r="CD610" s="77"/>
      <c r="CE610" s="77"/>
      <c r="CF610" s="77"/>
      <c r="CG610" s="77"/>
      <c r="CH610" s="77"/>
      <c r="CI610" s="77"/>
      <c r="CJ610" s="77"/>
      <c r="CK610" s="77"/>
      <c r="CL610" s="77"/>
      <c r="CM610" s="77"/>
      <c r="CN610" s="77"/>
      <c r="CO610" s="77"/>
      <c r="CP610" s="77"/>
      <c r="CQ610" s="77"/>
      <c r="CR610" s="77"/>
      <c r="CS610" s="77"/>
      <c r="CT610" s="77"/>
      <c r="CU610" s="77"/>
      <c r="CV610" s="77"/>
      <c r="CW610" s="77"/>
      <c r="CX610" s="77"/>
      <c r="CY610" s="77"/>
      <c r="CZ610" s="77"/>
      <c r="DA610" s="77"/>
      <c r="DB610" s="77"/>
      <c r="DC610" s="77"/>
      <c r="DD610" s="77"/>
      <c r="DE610" s="77"/>
      <c r="DF610" s="77"/>
      <c r="DG610" s="77"/>
      <c r="DH610" s="77"/>
      <c r="DI610" s="77"/>
      <c r="DJ610" s="77"/>
      <c r="DK610" s="77"/>
      <c r="DL610" s="77"/>
      <c r="DM610" s="77"/>
      <c r="DN610" s="77"/>
      <c r="DO610" s="77"/>
      <c r="DP610" s="77"/>
      <c r="DQ610" s="77"/>
      <c r="DR610" s="77"/>
      <c r="DS610" s="77"/>
      <c r="DT610" s="77"/>
      <c r="DU610" s="77"/>
      <c r="DV610" s="77"/>
      <c r="DW610" s="77"/>
      <c r="DX610" s="77"/>
      <c r="DY610" s="77"/>
      <c r="DZ610" s="77"/>
      <c r="EA610" s="77"/>
      <c r="EB610" s="77"/>
      <c r="EC610" s="77"/>
      <c r="ED610" s="77"/>
      <c r="EE610" s="77"/>
      <c r="EF610" s="77"/>
      <c r="EG610" s="77"/>
      <c r="EH610" s="77"/>
      <c r="EI610" s="77"/>
      <c r="EJ610" s="77"/>
      <c r="EK610" s="77"/>
      <c r="EL610" s="77"/>
      <c r="EM610" s="77"/>
      <c r="EN610" s="77"/>
      <c r="EO610" s="77"/>
      <c r="EP610" s="77"/>
      <c r="EQ610" s="77"/>
      <c r="ER610" s="77"/>
      <c r="ES610" s="77"/>
      <c r="ET610" s="77"/>
      <c r="EU610" s="77"/>
      <c r="EV610" s="77"/>
      <c r="EW610" s="77"/>
      <c r="EX610" s="77"/>
      <c r="EY610" s="77"/>
      <c r="EZ610" s="77"/>
      <c r="FA610" s="77"/>
      <c r="FB610" s="77"/>
      <c r="FC610" s="77"/>
      <c r="FD610" s="77"/>
      <c r="FE610" s="77"/>
      <c r="FF610" s="77"/>
      <c r="FG610" s="77"/>
      <c r="FH610" s="77"/>
      <c r="FI610" s="77"/>
      <c r="FJ610" s="77"/>
      <c r="FK610" s="77"/>
    </row>
    <row r="611" spans="1:167" s="78" customFormat="1" x14ac:dyDescent="0.2">
      <c r="A611" s="97" t="s">
        <v>2384</v>
      </c>
      <c r="B611" s="97" t="s">
        <v>973</v>
      </c>
      <c r="C611" s="98" t="s">
        <v>1543</v>
      </c>
      <c r="D611" s="99" t="s">
        <v>5</v>
      </c>
      <c r="E611" s="99">
        <v>42</v>
      </c>
      <c r="F611" s="99"/>
      <c r="G611" s="105">
        <v>5</v>
      </c>
      <c r="H611" s="101">
        <f t="shared" si="32"/>
        <v>1.6666666666666666E-2</v>
      </c>
      <c r="I611" s="123">
        <v>60.52</v>
      </c>
      <c r="J611" s="103"/>
      <c r="K611" s="101"/>
      <c r="L611" s="102">
        <f t="shared" si="31"/>
        <v>42.36</v>
      </c>
      <c r="M611" s="102">
        <f t="shared" si="33"/>
        <v>1270.8</v>
      </c>
      <c r="N611" s="104"/>
      <c r="O611" s="103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  <c r="AG611" s="77"/>
      <c r="AH611" s="77"/>
      <c r="AI611" s="77"/>
      <c r="AJ611" s="77"/>
      <c r="AK611" s="77"/>
      <c r="AL611" s="77"/>
      <c r="AM611" s="77"/>
      <c r="AN611" s="77"/>
      <c r="AO611" s="77"/>
      <c r="AP611" s="77"/>
      <c r="AQ611" s="77"/>
      <c r="AR611" s="77"/>
      <c r="AS611" s="77"/>
      <c r="AT611" s="77"/>
      <c r="AU611" s="77"/>
      <c r="AV611" s="77"/>
      <c r="AW611" s="77"/>
      <c r="AX611" s="77"/>
      <c r="AY611" s="77"/>
      <c r="AZ611" s="77"/>
      <c r="BA611" s="77"/>
      <c r="BB611" s="77"/>
      <c r="BC611" s="77"/>
      <c r="BD611" s="77"/>
      <c r="BE611" s="77"/>
      <c r="BF611" s="77"/>
      <c r="BG611" s="77"/>
      <c r="BH611" s="77"/>
      <c r="BI611" s="77"/>
      <c r="BJ611" s="77"/>
      <c r="BK611" s="77"/>
      <c r="BL611" s="77"/>
      <c r="BM611" s="77"/>
      <c r="BN611" s="77"/>
      <c r="BO611" s="77"/>
      <c r="BP611" s="77"/>
      <c r="BQ611" s="77"/>
      <c r="BR611" s="77"/>
      <c r="BS611" s="77"/>
      <c r="BT611" s="77"/>
      <c r="BU611" s="77"/>
      <c r="BV611" s="77"/>
      <c r="BW611" s="77"/>
      <c r="BX611" s="77"/>
      <c r="BY611" s="77"/>
      <c r="BZ611" s="77"/>
      <c r="CA611" s="77"/>
      <c r="CB611" s="77"/>
      <c r="CC611" s="77"/>
      <c r="CD611" s="77"/>
      <c r="CE611" s="77"/>
      <c r="CF611" s="77"/>
      <c r="CG611" s="77"/>
      <c r="CH611" s="77"/>
      <c r="CI611" s="77"/>
      <c r="CJ611" s="77"/>
      <c r="CK611" s="77"/>
      <c r="CL611" s="77"/>
      <c r="CM611" s="77"/>
      <c r="CN611" s="77"/>
      <c r="CO611" s="77"/>
      <c r="CP611" s="77"/>
      <c r="CQ611" s="77"/>
      <c r="CR611" s="77"/>
      <c r="CS611" s="77"/>
      <c r="CT611" s="77"/>
      <c r="CU611" s="77"/>
      <c r="CV611" s="77"/>
      <c r="CW611" s="77"/>
      <c r="CX611" s="77"/>
      <c r="CY611" s="77"/>
      <c r="CZ611" s="77"/>
      <c r="DA611" s="77"/>
      <c r="DB611" s="77"/>
      <c r="DC611" s="77"/>
      <c r="DD611" s="77"/>
      <c r="DE611" s="77"/>
      <c r="DF611" s="77"/>
      <c r="DG611" s="77"/>
      <c r="DH611" s="77"/>
      <c r="DI611" s="77"/>
      <c r="DJ611" s="77"/>
      <c r="DK611" s="77"/>
      <c r="DL611" s="77"/>
      <c r="DM611" s="77"/>
      <c r="DN611" s="77"/>
      <c r="DO611" s="77"/>
      <c r="DP611" s="77"/>
      <c r="DQ611" s="77"/>
      <c r="DR611" s="77"/>
      <c r="DS611" s="77"/>
      <c r="DT611" s="77"/>
      <c r="DU611" s="77"/>
      <c r="DV611" s="77"/>
      <c r="DW611" s="77"/>
      <c r="DX611" s="77"/>
      <c r="DY611" s="77"/>
      <c r="DZ611" s="77"/>
      <c r="EA611" s="77"/>
      <c r="EB611" s="77"/>
      <c r="EC611" s="77"/>
      <c r="ED611" s="77"/>
      <c r="EE611" s="77"/>
      <c r="EF611" s="77"/>
      <c r="EG611" s="77"/>
      <c r="EH611" s="77"/>
      <c r="EI611" s="77"/>
      <c r="EJ611" s="77"/>
      <c r="EK611" s="77"/>
      <c r="EL611" s="77"/>
      <c r="EM611" s="77"/>
      <c r="EN611" s="77"/>
      <c r="EO611" s="77"/>
      <c r="EP611" s="77"/>
      <c r="EQ611" s="77"/>
      <c r="ER611" s="77"/>
      <c r="ES611" s="77"/>
      <c r="ET611" s="77"/>
      <c r="EU611" s="77"/>
      <c r="EV611" s="77"/>
      <c r="EW611" s="77"/>
      <c r="EX611" s="77"/>
      <c r="EY611" s="77"/>
      <c r="EZ611" s="77"/>
      <c r="FA611" s="77"/>
      <c r="FB611" s="77"/>
      <c r="FC611" s="77"/>
      <c r="FD611" s="77"/>
      <c r="FE611" s="77"/>
      <c r="FF611" s="77"/>
      <c r="FG611" s="77"/>
      <c r="FH611" s="77"/>
      <c r="FI611" s="77"/>
      <c r="FJ611" s="77"/>
      <c r="FK611" s="77"/>
    </row>
    <row r="612" spans="1:167" s="78" customFormat="1" x14ac:dyDescent="0.2">
      <c r="A612" s="97" t="s">
        <v>2385</v>
      </c>
      <c r="B612" s="97" t="s">
        <v>974</v>
      </c>
      <c r="C612" s="98" t="s">
        <v>1544</v>
      </c>
      <c r="D612" s="99" t="s">
        <v>5</v>
      </c>
      <c r="E612" s="99">
        <v>6</v>
      </c>
      <c r="F612" s="99"/>
      <c r="G612" s="105">
        <v>5</v>
      </c>
      <c r="H612" s="101">
        <f t="shared" si="32"/>
        <v>1.6666666666666666E-2</v>
      </c>
      <c r="I612" s="123">
        <v>80.78</v>
      </c>
      <c r="J612" s="103"/>
      <c r="K612" s="101"/>
      <c r="L612" s="102">
        <f t="shared" si="31"/>
        <v>8.08</v>
      </c>
      <c r="M612" s="102">
        <f t="shared" si="33"/>
        <v>242.4</v>
      </c>
      <c r="N612" s="104"/>
      <c r="O612" s="103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  <c r="AG612" s="77"/>
      <c r="AH612" s="77"/>
      <c r="AI612" s="77"/>
      <c r="AJ612" s="77"/>
      <c r="AK612" s="77"/>
      <c r="AL612" s="77"/>
      <c r="AM612" s="77"/>
      <c r="AN612" s="77"/>
      <c r="AO612" s="77"/>
      <c r="AP612" s="77"/>
      <c r="AQ612" s="77"/>
      <c r="AR612" s="77"/>
      <c r="AS612" s="77"/>
      <c r="AT612" s="77"/>
      <c r="AU612" s="77"/>
      <c r="AV612" s="77"/>
      <c r="AW612" s="77"/>
      <c r="AX612" s="77"/>
      <c r="AY612" s="77"/>
      <c r="AZ612" s="77"/>
      <c r="BA612" s="77"/>
      <c r="BB612" s="77"/>
      <c r="BC612" s="77"/>
      <c r="BD612" s="77"/>
      <c r="BE612" s="77"/>
      <c r="BF612" s="77"/>
      <c r="BG612" s="77"/>
      <c r="BH612" s="77"/>
      <c r="BI612" s="77"/>
      <c r="BJ612" s="77"/>
      <c r="BK612" s="77"/>
      <c r="BL612" s="77"/>
      <c r="BM612" s="77"/>
      <c r="BN612" s="77"/>
      <c r="BO612" s="77"/>
      <c r="BP612" s="77"/>
      <c r="BQ612" s="77"/>
      <c r="BR612" s="77"/>
      <c r="BS612" s="77"/>
      <c r="BT612" s="77"/>
      <c r="BU612" s="77"/>
      <c r="BV612" s="77"/>
      <c r="BW612" s="77"/>
      <c r="BX612" s="77"/>
      <c r="BY612" s="77"/>
      <c r="BZ612" s="77"/>
      <c r="CA612" s="77"/>
      <c r="CB612" s="77"/>
      <c r="CC612" s="77"/>
      <c r="CD612" s="77"/>
      <c r="CE612" s="77"/>
      <c r="CF612" s="77"/>
      <c r="CG612" s="77"/>
      <c r="CH612" s="77"/>
      <c r="CI612" s="77"/>
      <c r="CJ612" s="77"/>
      <c r="CK612" s="77"/>
      <c r="CL612" s="77"/>
      <c r="CM612" s="77"/>
      <c r="CN612" s="77"/>
      <c r="CO612" s="77"/>
      <c r="CP612" s="77"/>
      <c r="CQ612" s="77"/>
      <c r="CR612" s="77"/>
      <c r="CS612" s="77"/>
      <c r="CT612" s="77"/>
      <c r="CU612" s="77"/>
      <c r="CV612" s="77"/>
      <c r="CW612" s="77"/>
      <c r="CX612" s="77"/>
      <c r="CY612" s="77"/>
      <c r="CZ612" s="77"/>
      <c r="DA612" s="77"/>
      <c r="DB612" s="77"/>
      <c r="DC612" s="77"/>
      <c r="DD612" s="77"/>
      <c r="DE612" s="77"/>
      <c r="DF612" s="77"/>
      <c r="DG612" s="77"/>
      <c r="DH612" s="77"/>
      <c r="DI612" s="77"/>
      <c r="DJ612" s="77"/>
      <c r="DK612" s="77"/>
      <c r="DL612" s="77"/>
      <c r="DM612" s="77"/>
      <c r="DN612" s="77"/>
      <c r="DO612" s="77"/>
      <c r="DP612" s="77"/>
      <c r="DQ612" s="77"/>
      <c r="DR612" s="77"/>
      <c r="DS612" s="77"/>
      <c r="DT612" s="77"/>
      <c r="DU612" s="77"/>
      <c r="DV612" s="77"/>
      <c r="DW612" s="77"/>
      <c r="DX612" s="77"/>
      <c r="DY612" s="77"/>
      <c r="DZ612" s="77"/>
      <c r="EA612" s="77"/>
      <c r="EB612" s="77"/>
      <c r="EC612" s="77"/>
      <c r="ED612" s="77"/>
      <c r="EE612" s="77"/>
      <c r="EF612" s="77"/>
      <c r="EG612" s="77"/>
      <c r="EH612" s="77"/>
      <c r="EI612" s="77"/>
      <c r="EJ612" s="77"/>
      <c r="EK612" s="77"/>
      <c r="EL612" s="77"/>
      <c r="EM612" s="77"/>
      <c r="EN612" s="77"/>
      <c r="EO612" s="77"/>
      <c r="EP612" s="77"/>
      <c r="EQ612" s="77"/>
      <c r="ER612" s="77"/>
      <c r="ES612" s="77"/>
      <c r="ET612" s="77"/>
      <c r="EU612" s="77"/>
      <c r="EV612" s="77"/>
      <c r="EW612" s="77"/>
      <c r="EX612" s="77"/>
      <c r="EY612" s="77"/>
      <c r="EZ612" s="77"/>
      <c r="FA612" s="77"/>
      <c r="FB612" s="77"/>
      <c r="FC612" s="77"/>
      <c r="FD612" s="77"/>
      <c r="FE612" s="77"/>
      <c r="FF612" s="77"/>
      <c r="FG612" s="77"/>
      <c r="FH612" s="77"/>
      <c r="FI612" s="77"/>
      <c r="FJ612" s="77"/>
      <c r="FK612" s="77"/>
    </row>
    <row r="613" spans="1:167" s="78" customFormat="1" x14ac:dyDescent="0.2">
      <c r="A613" s="97" t="s">
        <v>2386</v>
      </c>
      <c r="B613" s="97" t="s">
        <v>975</v>
      </c>
      <c r="C613" s="98" t="s">
        <v>1545</v>
      </c>
      <c r="D613" s="99" t="s">
        <v>5</v>
      </c>
      <c r="E613" s="99">
        <v>42</v>
      </c>
      <c r="F613" s="99"/>
      <c r="G613" s="105">
        <v>5</v>
      </c>
      <c r="H613" s="101">
        <f t="shared" si="32"/>
        <v>1.6666666666666666E-2</v>
      </c>
      <c r="I613" s="123">
        <v>105.2</v>
      </c>
      <c r="J613" s="103"/>
      <c r="K613" s="101"/>
      <c r="L613" s="102">
        <f t="shared" ref="L613:L644" si="34">IF(ISNUMBER(I613),ROUND(H613*E613*I613,2),"")</f>
        <v>73.64</v>
      </c>
      <c r="M613" s="102">
        <f t="shared" si="33"/>
        <v>2209.1999999999998</v>
      </c>
      <c r="N613" s="104"/>
      <c r="O613" s="103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  <c r="AG613" s="77"/>
      <c r="AH613" s="77"/>
      <c r="AI613" s="77"/>
      <c r="AJ613" s="77"/>
      <c r="AK613" s="77"/>
      <c r="AL613" s="77"/>
      <c r="AM613" s="77"/>
      <c r="AN613" s="77"/>
      <c r="AO613" s="77"/>
      <c r="AP613" s="77"/>
      <c r="AQ613" s="77"/>
      <c r="AR613" s="77"/>
      <c r="AS613" s="77"/>
      <c r="AT613" s="77"/>
      <c r="AU613" s="77"/>
      <c r="AV613" s="77"/>
      <c r="AW613" s="77"/>
      <c r="AX613" s="77"/>
      <c r="AY613" s="77"/>
      <c r="AZ613" s="77"/>
      <c r="BA613" s="77"/>
      <c r="BB613" s="77"/>
      <c r="BC613" s="77"/>
      <c r="BD613" s="77"/>
      <c r="BE613" s="77"/>
      <c r="BF613" s="77"/>
      <c r="BG613" s="77"/>
      <c r="BH613" s="77"/>
      <c r="BI613" s="77"/>
      <c r="BJ613" s="77"/>
      <c r="BK613" s="77"/>
      <c r="BL613" s="77"/>
      <c r="BM613" s="77"/>
      <c r="BN613" s="77"/>
      <c r="BO613" s="77"/>
      <c r="BP613" s="77"/>
      <c r="BQ613" s="77"/>
      <c r="BR613" s="77"/>
      <c r="BS613" s="77"/>
      <c r="BT613" s="77"/>
      <c r="BU613" s="77"/>
      <c r="BV613" s="77"/>
      <c r="BW613" s="77"/>
      <c r="BX613" s="77"/>
      <c r="BY613" s="77"/>
      <c r="BZ613" s="77"/>
      <c r="CA613" s="77"/>
      <c r="CB613" s="77"/>
      <c r="CC613" s="77"/>
      <c r="CD613" s="77"/>
      <c r="CE613" s="77"/>
      <c r="CF613" s="77"/>
      <c r="CG613" s="77"/>
      <c r="CH613" s="77"/>
      <c r="CI613" s="77"/>
      <c r="CJ613" s="77"/>
      <c r="CK613" s="77"/>
      <c r="CL613" s="77"/>
      <c r="CM613" s="77"/>
      <c r="CN613" s="77"/>
      <c r="CO613" s="77"/>
      <c r="CP613" s="77"/>
      <c r="CQ613" s="77"/>
      <c r="CR613" s="77"/>
      <c r="CS613" s="77"/>
      <c r="CT613" s="77"/>
      <c r="CU613" s="77"/>
      <c r="CV613" s="77"/>
      <c r="CW613" s="77"/>
      <c r="CX613" s="77"/>
      <c r="CY613" s="77"/>
      <c r="CZ613" s="77"/>
      <c r="DA613" s="77"/>
      <c r="DB613" s="77"/>
      <c r="DC613" s="77"/>
      <c r="DD613" s="77"/>
      <c r="DE613" s="77"/>
      <c r="DF613" s="77"/>
      <c r="DG613" s="77"/>
      <c r="DH613" s="77"/>
      <c r="DI613" s="77"/>
      <c r="DJ613" s="77"/>
      <c r="DK613" s="77"/>
      <c r="DL613" s="77"/>
      <c r="DM613" s="77"/>
      <c r="DN613" s="77"/>
      <c r="DO613" s="77"/>
      <c r="DP613" s="77"/>
      <c r="DQ613" s="77"/>
      <c r="DR613" s="77"/>
      <c r="DS613" s="77"/>
      <c r="DT613" s="77"/>
      <c r="DU613" s="77"/>
      <c r="DV613" s="77"/>
      <c r="DW613" s="77"/>
      <c r="DX613" s="77"/>
      <c r="DY613" s="77"/>
      <c r="DZ613" s="77"/>
      <c r="EA613" s="77"/>
      <c r="EB613" s="77"/>
      <c r="EC613" s="77"/>
      <c r="ED613" s="77"/>
      <c r="EE613" s="77"/>
      <c r="EF613" s="77"/>
      <c r="EG613" s="77"/>
      <c r="EH613" s="77"/>
      <c r="EI613" s="77"/>
      <c r="EJ613" s="77"/>
      <c r="EK613" s="77"/>
      <c r="EL613" s="77"/>
      <c r="EM613" s="77"/>
      <c r="EN613" s="77"/>
      <c r="EO613" s="77"/>
      <c r="EP613" s="77"/>
      <c r="EQ613" s="77"/>
      <c r="ER613" s="77"/>
      <c r="ES613" s="77"/>
      <c r="ET613" s="77"/>
      <c r="EU613" s="77"/>
      <c r="EV613" s="77"/>
      <c r="EW613" s="77"/>
      <c r="EX613" s="77"/>
      <c r="EY613" s="77"/>
      <c r="EZ613" s="77"/>
      <c r="FA613" s="77"/>
      <c r="FB613" s="77"/>
      <c r="FC613" s="77"/>
      <c r="FD613" s="77"/>
      <c r="FE613" s="77"/>
      <c r="FF613" s="77"/>
      <c r="FG613" s="77"/>
      <c r="FH613" s="77"/>
      <c r="FI613" s="77"/>
      <c r="FJ613" s="77"/>
      <c r="FK613" s="77"/>
    </row>
    <row r="614" spans="1:167" s="78" customFormat="1" x14ac:dyDescent="0.2">
      <c r="A614" s="97" t="s">
        <v>2387</v>
      </c>
      <c r="B614" s="97" t="s">
        <v>976</v>
      </c>
      <c r="C614" s="98" t="s">
        <v>1546</v>
      </c>
      <c r="D614" s="99" t="s">
        <v>5</v>
      </c>
      <c r="E614" s="99">
        <v>6</v>
      </c>
      <c r="F614" s="99"/>
      <c r="G614" s="105">
        <v>5</v>
      </c>
      <c r="H614" s="101">
        <f t="shared" si="32"/>
        <v>1.6666666666666666E-2</v>
      </c>
      <c r="I614" s="123">
        <v>216.24</v>
      </c>
      <c r="J614" s="103"/>
      <c r="K614" s="101"/>
      <c r="L614" s="102">
        <f t="shared" si="34"/>
        <v>21.62</v>
      </c>
      <c r="M614" s="102">
        <f t="shared" si="33"/>
        <v>648.6</v>
      </c>
      <c r="N614" s="104"/>
      <c r="O614" s="103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  <c r="AG614" s="77"/>
      <c r="AH614" s="77"/>
      <c r="AI614" s="77"/>
      <c r="AJ614" s="77"/>
      <c r="AK614" s="77"/>
      <c r="AL614" s="77"/>
      <c r="AM614" s="77"/>
      <c r="AN614" s="77"/>
      <c r="AO614" s="77"/>
      <c r="AP614" s="77"/>
      <c r="AQ614" s="77"/>
      <c r="AR614" s="77"/>
      <c r="AS614" s="77"/>
      <c r="AT614" s="77"/>
      <c r="AU614" s="77"/>
      <c r="AV614" s="77"/>
      <c r="AW614" s="77"/>
      <c r="AX614" s="77"/>
      <c r="AY614" s="77"/>
      <c r="AZ614" s="77"/>
      <c r="BA614" s="77"/>
      <c r="BB614" s="77"/>
      <c r="BC614" s="77"/>
      <c r="BD614" s="77"/>
      <c r="BE614" s="77"/>
      <c r="BF614" s="77"/>
      <c r="BG614" s="77"/>
      <c r="BH614" s="77"/>
      <c r="BI614" s="77"/>
      <c r="BJ614" s="77"/>
      <c r="BK614" s="77"/>
      <c r="BL614" s="77"/>
      <c r="BM614" s="77"/>
      <c r="BN614" s="77"/>
      <c r="BO614" s="77"/>
      <c r="BP614" s="77"/>
      <c r="BQ614" s="77"/>
      <c r="BR614" s="77"/>
      <c r="BS614" s="77"/>
      <c r="BT614" s="77"/>
      <c r="BU614" s="77"/>
      <c r="BV614" s="77"/>
      <c r="BW614" s="77"/>
      <c r="BX614" s="77"/>
      <c r="BY614" s="77"/>
      <c r="BZ614" s="77"/>
      <c r="CA614" s="77"/>
      <c r="CB614" s="77"/>
      <c r="CC614" s="77"/>
      <c r="CD614" s="77"/>
      <c r="CE614" s="77"/>
      <c r="CF614" s="77"/>
      <c r="CG614" s="77"/>
      <c r="CH614" s="77"/>
      <c r="CI614" s="77"/>
      <c r="CJ614" s="77"/>
      <c r="CK614" s="77"/>
      <c r="CL614" s="77"/>
      <c r="CM614" s="77"/>
      <c r="CN614" s="77"/>
      <c r="CO614" s="77"/>
      <c r="CP614" s="77"/>
      <c r="CQ614" s="77"/>
      <c r="CR614" s="77"/>
      <c r="CS614" s="77"/>
      <c r="CT614" s="77"/>
      <c r="CU614" s="77"/>
      <c r="CV614" s="77"/>
      <c r="CW614" s="77"/>
      <c r="CX614" s="77"/>
      <c r="CY614" s="77"/>
      <c r="CZ614" s="77"/>
      <c r="DA614" s="77"/>
      <c r="DB614" s="77"/>
      <c r="DC614" s="77"/>
      <c r="DD614" s="77"/>
      <c r="DE614" s="77"/>
      <c r="DF614" s="77"/>
      <c r="DG614" s="77"/>
      <c r="DH614" s="77"/>
      <c r="DI614" s="77"/>
      <c r="DJ614" s="77"/>
      <c r="DK614" s="77"/>
      <c r="DL614" s="77"/>
      <c r="DM614" s="77"/>
      <c r="DN614" s="77"/>
      <c r="DO614" s="77"/>
      <c r="DP614" s="77"/>
      <c r="DQ614" s="77"/>
      <c r="DR614" s="77"/>
      <c r="DS614" s="77"/>
      <c r="DT614" s="77"/>
      <c r="DU614" s="77"/>
      <c r="DV614" s="77"/>
      <c r="DW614" s="77"/>
      <c r="DX614" s="77"/>
      <c r="DY614" s="77"/>
      <c r="DZ614" s="77"/>
      <c r="EA614" s="77"/>
      <c r="EB614" s="77"/>
      <c r="EC614" s="77"/>
      <c r="ED614" s="77"/>
      <c r="EE614" s="77"/>
      <c r="EF614" s="77"/>
      <c r="EG614" s="77"/>
      <c r="EH614" s="77"/>
      <c r="EI614" s="77"/>
      <c r="EJ614" s="77"/>
      <c r="EK614" s="77"/>
      <c r="EL614" s="77"/>
      <c r="EM614" s="77"/>
      <c r="EN614" s="77"/>
      <c r="EO614" s="77"/>
      <c r="EP614" s="77"/>
      <c r="EQ614" s="77"/>
      <c r="ER614" s="77"/>
      <c r="ES614" s="77"/>
      <c r="ET614" s="77"/>
      <c r="EU614" s="77"/>
      <c r="EV614" s="77"/>
      <c r="EW614" s="77"/>
      <c r="EX614" s="77"/>
      <c r="EY614" s="77"/>
      <c r="EZ614" s="77"/>
      <c r="FA614" s="77"/>
      <c r="FB614" s="77"/>
      <c r="FC614" s="77"/>
      <c r="FD614" s="77"/>
      <c r="FE614" s="77"/>
      <c r="FF614" s="77"/>
      <c r="FG614" s="77"/>
      <c r="FH614" s="77"/>
      <c r="FI614" s="77"/>
      <c r="FJ614" s="77"/>
      <c r="FK614" s="77"/>
    </row>
    <row r="615" spans="1:167" s="78" customFormat="1" x14ac:dyDescent="0.2">
      <c r="A615" s="97" t="s">
        <v>2388</v>
      </c>
      <c r="B615" s="97" t="s">
        <v>977</v>
      </c>
      <c r="C615" s="98" t="s">
        <v>1547</v>
      </c>
      <c r="D615" s="99" t="s">
        <v>5</v>
      </c>
      <c r="E615" s="99">
        <v>3</v>
      </c>
      <c r="F615" s="99"/>
      <c r="G615" s="105">
        <v>5</v>
      </c>
      <c r="H615" s="101">
        <f t="shared" si="32"/>
        <v>1.6666666666666666E-2</v>
      </c>
      <c r="I615" s="123">
        <v>378.9</v>
      </c>
      <c r="J615" s="103"/>
      <c r="K615" s="101"/>
      <c r="L615" s="102">
        <f t="shared" si="34"/>
        <v>18.95</v>
      </c>
      <c r="M615" s="102">
        <f t="shared" si="33"/>
        <v>568.5</v>
      </c>
      <c r="N615" s="104"/>
      <c r="O615" s="103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  <c r="AG615" s="77"/>
      <c r="AH615" s="77"/>
      <c r="AI615" s="77"/>
      <c r="AJ615" s="77"/>
      <c r="AK615" s="77"/>
      <c r="AL615" s="77"/>
      <c r="AM615" s="77"/>
      <c r="AN615" s="77"/>
      <c r="AO615" s="77"/>
      <c r="AP615" s="77"/>
      <c r="AQ615" s="77"/>
      <c r="AR615" s="77"/>
      <c r="AS615" s="77"/>
      <c r="AT615" s="77"/>
      <c r="AU615" s="77"/>
      <c r="AV615" s="77"/>
      <c r="AW615" s="77"/>
      <c r="AX615" s="77"/>
      <c r="AY615" s="77"/>
      <c r="AZ615" s="77"/>
      <c r="BA615" s="77"/>
      <c r="BB615" s="77"/>
      <c r="BC615" s="77"/>
      <c r="BD615" s="77"/>
      <c r="BE615" s="77"/>
      <c r="BF615" s="77"/>
      <c r="BG615" s="77"/>
      <c r="BH615" s="77"/>
      <c r="BI615" s="77"/>
      <c r="BJ615" s="77"/>
      <c r="BK615" s="77"/>
      <c r="BL615" s="77"/>
      <c r="BM615" s="77"/>
      <c r="BN615" s="77"/>
      <c r="BO615" s="77"/>
      <c r="BP615" s="77"/>
      <c r="BQ615" s="77"/>
      <c r="BR615" s="77"/>
      <c r="BS615" s="77"/>
      <c r="BT615" s="77"/>
      <c r="BU615" s="77"/>
      <c r="BV615" s="77"/>
      <c r="BW615" s="77"/>
      <c r="BX615" s="77"/>
      <c r="BY615" s="77"/>
      <c r="BZ615" s="77"/>
      <c r="CA615" s="77"/>
      <c r="CB615" s="77"/>
      <c r="CC615" s="77"/>
      <c r="CD615" s="77"/>
      <c r="CE615" s="77"/>
      <c r="CF615" s="77"/>
      <c r="CG615" s="77"/>
      <c r="CH615" s="77"/>
      <c r="CI615" s="77"/>
      <c r="CJ615" s="77"/>
      <c r="CK615" s="77"/>
      <c r="CL615" s="77"/>
      <c r="CM615" s="77"/>
      <c r="CN615" s="77"/>
      <c r="CO615" s="77"/>
      <c r="CP615" s="77"/>
      <c r="CQ615" s="77"/>
      <c r="CR615" s="77"/>
      <c r="CS615" s="77"/>
      <c r="CT615" s="77"/>
      <c r="CU615" s="77"/>
      <c r="CV615" s="77"/>
      <c r="CW615" s="77"/>
      <c r="CX615" s="77"/>
      <c r="CY615" s="77"/>
      <c r="CZ615" s="77"/>
      <c r="DA615" s="77"/>
      <c r="DB615" s="77"/>
      <c r="DC615" s="77"/>
      <c r="DD615" s="77"/>
      <c r="DE615" s="77"/>
      <c r="DF615" s="77"/>
      <c r="DG615" s="77"/>
      <c r="DH615" s="77"/>
      <c r="DI615" s="77"/>
      <c r="DJ615" s="77"/>
      <c r="DK615" s="77"/>
      <c r="DL615" s="77"/>
      <c r="DM615" s="77"/>
      <c r="DN615" s="77"/>
      <c r="DO615" s="77"/>
      <c r="DP615" s="77"/>
      <c r="DQ615" s="77"/>
      <c r="DR615" s="77"/>
      <c r="DS615" s="77"/>
      <c r="DT615" s="77"/>
      <c r="DU615" s="77"/>
      <c r="DV615" s="77"/>
      <c r="DW615" s="77"/>
      <c r="DX615" s="77"/>
      <c r="DY615" s="77"/>
      <c r="DZ615" s="77"/>
      <c r="EA615" s="77"/>
      <c r="EB615" s="77"/>
      <c r="EC615" s="77"/>
      <c r="ED615" s="77"/>
      <c r="EE615" s="77"/>
      <c r="EF615" s="77"/>
      <c r="EG615" s="77"/>
      <c r="EH615" s="77"/>
      <c r="EI615" s="77"/>
      <c r="EJ615" s="77"/>
      <c r="EK615" s="77"/>
      <c r="EL615" s="77"/>
      <c r="EM615" s="77"/>
      <c r="EN615" s="77"/>
      <c r="EO615" s="77"/>
      <c r="EP615" s="77"/>
      <c r="EQ615" s="77"/>
      <c r="ER615" s="77"/>
      <c r="ES615" s="77"/>
      <c r="ET615" s="77"/>
      <c r="EU615" s="77"/>
      <c r="EV615" s="77"/>
      <c r="EW615" s="77"/>
      <c r="EX615" s="77"/>
      <c r="EY615" s="77"/>
      <c r="EZ615" s="77"/>
      <c r="FA615" s="77"/>
      <c r="FB615" s="77"/>
      <c r="FC615" s="77"/>
      <c r="FD615" s="77"/>
      <c r="FE615" s="77"/>
      <c r="FF615" s="77"/>
      <c r="FG615" s="77"/>
      <c r="FH615" s="77"/>
      <c r="FI615" s="77"/>
      <c r="FJ615" s="77"/>
      <c r="FK615" s="77"/>
    </row>
    <row r="616" spans="1:167" s="78" customFormat="1" x14ac:dyDescent="0.2">
      <c r="A616" s="97" t="s">
        <v>2389</v>
      </c>
      <c r="B616" s="97" t="s">
        <v>978</v>
      </c>
      <c r="C616" s="98" t="s">
        <v>1548</v>
      </c>
      <c r="D616" s="99" t="s">
        <v>65</v>
      </c>
      <c r="E616" s="99">
        <v>4</v>
      </c>
      <c r="F616" s="99"/>
      <c r="G616" s="105">
        <v>5</v>
      </c>
      <c r="H616" s="101">
        <f t="shared" si="32"/>
        <v>1.6666666666666666E-2</v>
      </c>
      <c r="I616" s="123">
        <v>250.73</v>
      </c>
      <c r="J616" s="103"/>
      <c r="K616" s="101"/>
      <c r="L616" s="102">
        <f t="shared" si="34"/>
        <v>16.72</v>
      </c>
      <c r="M616" s="102">
        <f t="shared" si="33"/>
        <v>501.6</v>
      </c>
      <c r="N616" s="104"/>
      <c r="O616" s="103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  <c r="AG616" s="77"/>
      <c r="AH616" s="77"/>
      <c r="AI616" s="77"/>
      <c r="AJ616" s="77"/>
      <c r="AK616" s="77"/>
      <c r="AL616" s="77"/>
      <c r="AM616" s="77"/>
      <c r="AN616" s="77"/>
      <c r="AO616" s="77"/>
      <c r="AP616" s="77"/>
      <c r="AQ616" s="77"/>
      <c r="AR616" s="77"/>
      <c r="AS616" s="77"/>
      <c r="AT616" s="77"/>
      <c r="AU616" s="77"/>
      <c r="AV616" s="77"/>
      <c r="AW616" s="77"/>
      <c r="AX616" s="77"/>
      <c r="AY616" s="77"/>
      <c r="AZ616" s="77"/>
      <c r="BA616" s="77"/>
      <c r="BB616" s="77"/>
      <c r="BC616" s="77"/>
      <c r="BD616" s="77"/>
      <c r="BE616" s="77"/>
      <c r="BF616" s="77"/>
      <c r="BG616" s="77"/>
      <c r="BH616" s="77"/>
      <c r="BI616" s="77"/>
      <c r="BJ616" s="77"/>
      <c r="BK616" s="77"/>
      <c r="BL616" s="77"/>
      <c r="BM616" s="77"/>
      <c r="BN616" s="77"/>
      <c r="BO616" s="77"/>
      <c r="BP616" s="77"/>
      <c r="BQ616" s="77"/>
      <c r="BR616" s="77"/>
      <c r="BS616" s="77"/>
      <c r="BT616" s="77"/>
      <c r="BU616" s="77"/>
      <c r="BV616" s="77"/>
      <c r="BW616" s="77"/>
      <c r="BX616" s="77"/>
      <c r="BY616" s="77"/>
      <c r="BZ616" s="77"/>
      <c r="CA616" s="77"/>
      <c r="CB616" s="77"/>
      <c r="CC616" s="77"/>
      <c r="CD616" s="77"/>
      <c r="CE616" s="77"/>
      <c r="CF616" s="77"/>
      <c r="CG616" s="77"/>
      <c r="CH616" s="77"/>
      <c r="CI616" s="77"/>
      <c r="CJ616" s="77"/>
      <c r="CK616" s="77"/>
      <c r="CL616" s="77"/>
      <c r="CM616" s="77"/>
      <c r="CN616" s="77"/>
      <c r="CO616" s="77"/>
      <c r="CP616" s="77"/>
      <c r="CQ616" s="77"/>
      <c r="CR616" s="77"/>
      <c r="CS616" s="77"/>
      <c r="CT616" s="77"/>
      <c r="CU616" s="77"/>
      <c r="CV616" s="77"/>
      <c r="CW616" s="77"/>
      <c r="CX616" s="77"/>
      <c r="CY616" s="77"/>
      <c r="CZ616" s="77"/>
      <c r="DA616" s="77"/>
      <c r="DB616" s="77"/>
      <c r="DC616" s="77"/>
      <c r="DD616" s="77"/>
      <c r="DE616" s="77"/>
      <c r="DF616" s="77"/>
      <c r="DG616" s="77"/>
      <c r="DH616" s="77"/>
      <c r="DI616" s="77"/>
      <c r="DJ616" s="77"/>
      <c r="DK616" s="77"/>
      <c r="DL616" s="77"/>
      <c r="DM616" s="77"/>
      <c r="DN616" s="77"/>
      <c r="DO616" s="77"/>
      <c r="DP616" s="77"/>
      <c r="DQ616" s="77"/>
      <c r="DR616" s="77"/>
      <c r="DS616" s="77"/>
      <c r="DT616" s="77"/>
      <c r="DU616" s="77"/>
      <c r="DV616" s="77"/>
      <c r="DW616" s="77"/>
      <c r="DX616" s="77"/>
      <c r="DY616" s="77"/>
      <c r="DZ616" s="77"/>
      <c r="EA616" s="77"/>
      <c r="EB616" s="77"/>
      <c r="EC616" s="77"/>
      <c r="ED616" s="77"/>
      <c r="EE616" s="77"/>
      <c r="EF616" s="77"/>
      <c r="EG616" s="77"/>
      <c r="EH616" s="77"/>
      <c r="EI616" s="77"/>
      <c r="EJ616" s="77"/>
      <c r="EK616" s="77"/>
      <c r="EL616" s="77"/>
      <c r="EM616" s="77"/>
      <c r="EN616" s="77"/>
      <c r="EO616" s="77"/>
      <c r="EP616" s="77"/>
      <c r="EQ616" s="77"/>
      <c r="ER616" s="77"/>
      <c r="ES616" s="77"/>
      <c r="ET616" s="77"/>
      <c r="EU616" s="77"/>
      <c r="EV616" s="77"/>
      <c r="EW616" s="77"/>
      <c r="EX616" s="77"/>
      <c r="EY616" s="77"/>
      <c r="EZ616" s="77"/>
      <c r="FA616" s="77"/>
      <c r="FB616" s="77"/>
      <c r="FC616" s="77"/>
      <c r="FD616" s="77"/>
      <c r="FE616" s="77"/>
      <c r="FF616" s="77"/>
      <c r="FG616" s="77"/>
      <c r="FH616" s="77"/>
      <c r="FI616" s="77"/>
      <c r="FJ616" s="77"/>
      <c r="FK616" s="77"/>
    </row>
    <row r="617" spans="1:167" s="78" customFormat="1" x14ac:dyDescent="0.2">
      <c r="A617" s="97" t="s">
        <v>2390</v>
      </c>
      <c r="B617" s="97" t="s">
        <v>979</v>
      </c>
      <c r="C617" s="98" t="s">
        <v>1549</v>
      </c>
      <c r="D617" s="99" t="s">
        <v>5</v>
      </c>
      <c r="E617" s="99">
        <v>1</v>
      </c>
      <c r="F617" s="99"/>
      <c r="G617" s="105">
        <v>10</v>
      </c>
      <c r="H617" s="101">
        <f t="shared" si="32"/>
        <v>8.3333333333333332E-3</v>
      </c>
      <c r="I617" s="123">
        <v>637.9</v>
      </c>
      <c r="J617" s="103"/>
      <c r="K617" s="101"/>
      <c r="L617" s="102">
        <f t="shared" si="34"/>
        <v>5.32</v>
      </c>
      <c r="M617" s="102">
        <f t="shared" si="33"/>
        <v>159.6</v>
      </c>
      <c r="N617" s="104"/>
      <c r="O617" s="103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  <c r="AG617" s="77"/>
      <c r="AH617" s="77"/>
      <c r="AI617" s="77"/>
      <c r="AJ617" s="77"/>
      <c r="AK617" s="77"/>
      <c r="AL617" s="77"/>
      <c r="AM617" s="77"/>
      <c r="AN617" s="77"/>
      <c r="AO617" s="77"/>
      <c r="AP617" s="77"/>
      <c r="AQ617" s="77"/>
      <c r="AR617" s="77"/>
      <c r="AS617" s="77"/>
      <c r="AT617" s="77"/>
      <c r="AU617" s="77"/>
      <c r="AV617" s="77"/>
      <c r="AW617" s="77"/>
      <c r="AX617" s="77"/>
      <c r="AY617" s="77"/>
      <c r="AZ617" s="77"/>
      <c r="BA617" s="77"/>
      <c r="BB617" s="77"/>
      <c r="BC617" s="77"/>
      <c r="BD617" s="77"/>
      <c r="BE617" s="77"/>
      <c r="BF617" s="77"/>
      <c r="BG617" s="77"/>
      <c r="BH617" s="77"/>
      <c r="BI617" s="77"/>
      <c r="BJ617" s="77"/>
      <c r="BK617" s="77"/>
      <c r="BL617" s="77"/>
      <c r="BM617" s="77"/>
      <c r="BN617" s="77"/>
      <c r="BO617" s="77"/>
      <c r="BP617" s="77"/>
      <c r="BQ617" s="77"/>
      <c r="BR617" s="77"/>
      <c r="BS617" s="77"/>
      <c r="BT617" s="77"/>
      <c r="BU617" s="77"/>
      <c r="BV617" s="77"/>
      <c r="BW617" s="77"/>
      <c r="BX617" s="77"/>
      <c r="BY617" s="77"/>
      <c r="BZ617" s="77"/>
      <c r="CA617" s="77"/>
      <c r="CB617" s="77"/>
      <c r="CC617" s="77"/>
      <c r="CD617" s="77"/>
      <c r="CE617" s="77"/>
      <c r="CF617" s="77"/>
      <c r="CG617" s="77"/>
      <c r="CH617" s="77"/>
      <c r="CI617" s="77"/>
      <c r="CJ617" s="77"/>
      <c r="CK617" s="77"/>
      <c r="CL617" s="77"/>
      <c r="CM617" s="77"/>
      <c r="CN617" s="77"/>
      <c r="CO617" s="77"/>
      <c r="CP617" s="77"/>
      <c r="CQ617" s="77"/>
      <c r="CR617" s="77"/>
      <c r="CS617" s="77"/>
      <c r="CT617" s="77"/>
      <c r="CU617" s="77"/>
      <c r="CV617" s="77"/>
      <c r="CW617" s="77"/>
      <c r="CX617" s="77"/>
      <c r="CY617" s="77"/>
      <c r="CZ617" s="77"/>
      <c r="DA617" s="77"/>
      <c r="DB617" s="77"/>
      <c r="DC617" s="77"/>
      <c r="DD617" s="77"/>
      <c r="DE617" s="77"/>
      <c r="DF617" s="77"/>
      <c r="DG617" s="77"/>
      <c r="DH617" s="77"/>
      <c r="DI617" s="77"/>
      <c r="DJ617" s="77"/>
      <c r="DK617" s="77"/>
      <c r="DL617" s="77"/>
      <c r="DM617" s="77"/>
      <c r="DN617" s="77"/>
      <c r="DO617" s="77"/>
      <c r="DP617" s="77"/>
      <c r="DQ617" s="77"/>
      <c r="DR617" s="77"/>
      <c r="DS617" s="77"/>
      <c r="DT617" s="77"/>
      <c r="DU617" s="77"/>
      <c r="DV617" s="77"/>
      <c r="DW617" s="77"/>
      <c r="DX617" s="77"/>
      <c r="DY617" s="77"/>
      <c r="DZ617" s="77"/>
      <c r="EA617" s="77"/>
      <c r="EB617" s="77"/>
      <c r="EC617" s="77"/>
      <c r="ED617" s="77"/>
      <c r="EE617" s="77"/>
      <c r="EF617" s="77"/>
      <c r="EG617" s="77"/>
      <c r="EH617" s="77"/>
      <c r="EI617" s="77"/>
      <c r="EJ617" s="77"/>
      <c r="EK617" s="77"/>
      <c r="EL617" s="77"/>
      <c r="EM617" s="77"/>
      <c r="EN617" s="77"/>
      <c r="EO617" s="77"/>
      <c r="EP617" s="77"/>
      <c r="EQ617" s="77"/>
      <c r="ER617" s="77"/>
      <c r="ES617" s="77"/>
      <c r="ET617" s="77"/>
      <c r="EU617" s="77"/>
      <c r="EV617" s="77"/>
      <c r="EW617" s="77"/>
      <c r="EX617" s="77"/>
      <c r="EY617" s="77"/>
      <c r="EZ617" s="77"/>
      <c r="FA617" s="77"/>
      <c r="FB617" s="77"/>
      <c r="FC617" s="77"/>
      <c r="FD617" s="77"/>
      <c r="FE617" s="77"/>
      <c r="FF617" s="77"/>
      <c r="FG617" s="77"/>
      <c r="FH617" s="77"/>
      <c r="FI617" s="77"/>
      <c r="FJ617" s="77"/>
      <c r="FK617" s="77"/>
    </row>
    <row r="618" spans="1:167" s="78" customFormat="1" x14ac:dyDescent="0.2">
      <c r="A618" s="97" t="s">
        <v>2391</v>
      </c>
      <c r="B618" s="97" t="s">
        <v>980</v>
      </c>
      <c r="C618" s="98" t="s">
        <v>1550</v>
      </c>
      <c r="D618" s="99" t="s">
        <v>5</v>
      </c>
      <c r="E618" s="99">
        <v>1</v>
      </c>
      <c r="F618" s="99"/>
      <c r="G618" s="105">
        <v>10</v>
      </c>
      <c r="H618" s="101">
        <f t="shared" si="32"/>
        <v>8.3333333333333332E-3</v>
      </c>
      <c r="I618" s="123">
        <v>899.99</v>
      </c>
      <c r="J618" s="103"/>
      <c r="K618" s="101"/>
      <c r="L618" s="102">
        <f t="shared" si="34"/>
        <v>7.5</v>
      </c>
      <c r="M618" s="102">
        <f t="shared" si="33"/>
        <v>225</v>
      </c>
      <c r="N618" s="104"/>
      <c r="O618" s="103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  <c r="AG618" s="77"/>
      <c r="AH618" s="77"/>
      <c r="AI618" s="77"/>
      <c r="AJ618" s="77"/>
      <c r="AK618" s="77"/>
      <c r="AL618" s="77"/>
      <c r="AM618" s="77"/>
      <c r="AN618" s="77"/>
      <c r="AO618" s="77"/>
      <c r="AP618" s="77"/>
      <c r="AQ618" s="77"/>
      <c r="AR618" s="77"/>
      <c r="AS618" s="77"/>
      <c r="AT618" s="77"/>
      <c r="AU618" s="77"/>
      <c r="AV618" s="77"/>
      <c r="AW618" s="77"/>
      <c r="AX618" s="77"/>
      <c r="AY618" s="77"/>
      <c r="AZ618" s="77"/>
      <c r="BA618" s="77"/>
      <c r="BB618" s="77"/>
      <c r="BC618" s="77"/>
      <c r="BD618" s="77"/>
      <c r="BE618" s="77"/>
      <c r="BF618" s="77"/>
      <c r="BG618" s="77"/>
      <c r="BH618" s="77"/>
      <c r="BI618" s="77"/>
      <c r="BJ618" s="77"/>
      <c r="BK618" s="77"/>
      <c r="BL618" s="77"/>
      <c r="BM618" s="77"/>
      <c r="BN618" s="77"/>
      <c r="BO618" s="77"/>
      <c r="BP618" s="77"/>
      <c r="BQ618" s="77"/>
      <c r="BR618" s="77"/>
      <c r="BS618" s="77"/>
      <c r="BT618" s="77"/>
      <c r="BU618" s="77"/>
      <c r="BV618" s="77"/>
      <c r="BW618" s="77"/>
      <c r="BX618" s="77"/>
      <c r="BY618" s="77"/>
      <c r="BZ618" s="77"/>
      <c r="CA618" s="77"/>
      <c r="CB618" s="77"/>
      <c r="CC618" s="77"/>
      <c r="CD618" s="77"/>
      <c r="CE618" s="77"/>
      <c r="CF618" s="77"/>
      <c r="CG618" s="77"/>
      <c r="CH618" s="77"/>
      <c r="CI618" s="77"/>
      <c r="CJ618" s="77"/>
      <c r="CK618" s="77"/>
      <c r="CL618" s="77"/>
      <c r="CM618" s="77"/>
      <c r="CN618" s="77"/>
      <c r="CO618" s="77"/>
      <c r="CP618" s="77"/>
      <c r="CQ618" s="77"/>
      <c r="CR618" s="77"/>
      <c r="CS618" s="77"/>
      <c r="CT618" s="77"/>
      <c r="CU618" s="77"/>
      <c r="CV618" s="77"/>
      <c r="CW618" s="77"/>
      <c r="CX618" s="77"/>
      <c r="CY618" s="77"/>
      <c r="CZ618" s="77"/>
      <c r="DA618" s="77"/>
      <c r="DB618" s="77"/>
      <c r="DC618" s="77"/>
      <c r="DD618" s="77"/>
      <c r="DE618" s="77"/>
      <c r="DF618" s="77"/>
      <c r="DG618" s="77"/>
      <c r="DH618" s="77"/>
      <c r="DI618" s="77"/>
      <c r="DJ618" s="77"/>
      <c r="DK618" s="77"/>
      <c r="DL618" s="77"/>
      <c r="DM618" s="77"/>
      <c r="DN618" s="77"/>
      <c r="DO618" s="77"/>
      <c r="DP618" s="77"/>
      <c r="DQ618" s="77"/>
      <c r="DR618" s="77"/>
      <c r="DS618" s="77"/>
      <c r="DT618" s="77"/>
      <c r="DU618" s="77"/>
      <c r="DV618" s="77"/>
      <c r="DW618" s="77"/>
      <c r="DX618" s="77"/>
      <c r="DY618" s="77"/>
      <c r="DZ618" s="77"/>
      <c r="EA618" s="77"/>
      <c r="EB618" s="77"/>
      <c r="EC618" s="77"/>
      <c r="ED618" s="77"/>
      <c r="EE618" s="77"/>
      <c r="EF618" s="77"/>
      <c r="EG618" s="77"/>
      <c r="EH618" s="77"/>
      <c r="EI618" s="77"/>
      <c r="EJ618" s="77"/>
      <c r="EK618" s="77"/>
      <c r="EL618" s="77"/>
      <c r="EM618" s="77"/>
      <c r="EN618" s="77"/>
      <c r="EO618" s="77"/>
      <c r="EP618" s="77"/>
      <c r="EQ618" s="77"/>
      <c r="ER618" s="77"/>
      <c r="ES618" s="77"/>
      <c r="ET618" s="77"/>
      <c r="EU618" s="77"/>
      <c r="EV618" s="77"/>
      <c r="EW618" s="77"/>
      <c r="EX618" s="77"/>
      <c r="EY618" s="77"/>
      <c r="EZ618" s="77"/>
      <c r="FA618" s="77"/>
      <c r="FB618" s="77"/>
      <c r="FC618" s="77"/>
      <c r="FD618" s="77"/>
      <c r="FE618" s="77"/>
      <c r="FF618" s="77"/>
      <c r="FG618" s="77"/>
      <c r="FH618" s="77"/>
      <c r="FI618" s="77"/>
      <c r="FJ618" s="77"/>
      <c r="FK618" s="77"/>
    </row>
    <row r="619" spans="1:167" s="78" customFormat="1" x14ac:dyDescent="0.2">
      <c r="A619" s="97" t="s">
        <v>2392</v>
      </c>
      <c r="B619" s="97" t="s">
        <v>981</v>
      </c>
      <c r="C619" s="98" t="s">
        <v>1551</v>
      </c>
      <c r="D619" s="99" t="s">
        <v>5</v>
      </c>
      <c r="E619" s="99">
        <v>1</v>
      </c>
      <c r="F619" s="99"/>
      <c r="G619" s="105">
        <v>10</v>
      </c>
      <c r="H619" s="101">
        <f t="shared" si="32"/>
        <v>8.3333333333333332E-3</v>
      </c>
      <c r="I619" s="123">
        <v>1199.5</v>
      </c>
      <c r="J619" s="103"/>
      <c r="K619" s="101"/>
      <c r="L619" s="102">
        <f t="shared" si="34"/>
        <v>10</v>
      </c>
      <c r="M619" s="102">
        <f t="shared" si="33"/>
        <v>300</v>
      </c>
      <c r="N619" s="104"/>
      <c r="O619" s="103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  <c r="AF619" s="77"/>
      <c r="AG619" s="77"/>
      <c r="AH619" s="77"/>
      <c r="AI619" s="77"/>
      <c r="AJ619" s="77"/>
      <c r="AK619" s="77"/>
      <c r="AL619" s="77"/>
      <c r="AM619" s="77"/>
      <c r="AN619" s="77"/>
      <c r="AO619" s="77"/>
      <c r="AP619" s="77"/>
      <c r="AQ619" s="77"/>
      <c r="AR619" s="77"/>
      <c r="AS619" s="77"/>
      <c r="AT619" s="77"/>
      <c r="AU619" s="77"/>
      <c r="AV619" s="77"/>
      <c r="AW619" s="77"/>
      <c r="AX619" s="77"/>
      <c r="AY619" s="77"/>
      <c r="AZ619" s="77"/>
      <c r="BA619" s="77"/>
      <c r="BB619" s="77"/>
      <c r="BC619" s="77"/>
      <c r="BD619" s="77"/>
      <c r="BE619" s="77"/>
      <c r="BF619" s="77"/>
      <c r="BG619" s="77"/>
      <c r="BH619" s="77"/>
      <c r="BI619" s="77"/>
      <c r="BJ619" s="77"/>
      <c r="BK619" s="77"/>
      <c r="BL619" s="77"/>
      <c r="BM619" s="77"/>
      <c r="BN619" s="77"/>
      <c r="BO619" s="77"/>
      <c r="BP619" s="77"/>
      <c r="BQ619" s="77"/>
      <c r="BR619" s="77"/>
      <c r="BS619" s="77"/>
      <c r="BT619" s="77"/>
      <c r="BU619" s="77"/>
      <c r="BV619" s="77"/>
      <c r="BW619" s="77"/>
      <c r="BX619" s="77"/>
      <c r="BY619" s="77"/>
      <c r="BZ619" s="77"/>
      <c r="CA619" s="77"/>
      <c r="CB619" s="77"/>
      <c r="CC619" s="77"/>
      <c r="CD619" s="77"/>
      <c r="CE619" s="77"/>
      <c r="CF619" s="77"/>
      <c r="CG619" s="77"/>
      <c r="CH619" s="77"/>
      <c r="CI619" s="77"/>
      <c r="CJ619" s="77"/>
      <c r="CK619" s="77"/>
      <c r="CL619" s="77"/>
      <c r="CM619" s="77"/>
      <c r="CN619" s="77"/>
      <c r="CO619" s="77"/>
      <c r="CP619" s="77"/>
      <c r="CQ619" s="77"/>
      <c r="CR619" s="77"/>
      <c r="CS619" s="77"/>
      <c r="CT619" s="77"/>
      <c r="CU619" s="77"/>
      <c r="CV619" s="77"/>
      <c r="CW619" s="77"/>
      <c r="CX619" s="77"/>
      <c r="CY619" s="77"/>
      <c r="CZ619" s="77"/>
      <c r="DA619" s="77"/>
      <c r="DB619" s="77"/>
      <c r="DC619" s="77"/>
      <c r="DD619" s="77"/>
      <c r="DE619" s="77"/>
      <c r="DF619" s="77"/>
      <c r="DG619" s="77"/>
      <c r="DH619" s="77"/>
      <c r="DI619" s="77"/>
      <c r="DJ619" s="77"/>
      <c r="DK619" s="77"/>
      <c r="DL619" s="77"/>
      <c r="DM619" s="77"/>
      <c r="DN619" s="77"/>
      <c r="DO619" s="77"/>
      <c r="DP619" s="77"/>
      <c r="DQ619" s="77"/>
      <c r="DR619" s="77"/>
      <c r="DS619" s="77"/>
      <c r="DT619" s="77"/>
      <c r="DU619" s="77"/>
      <c r="DV619" s="77"/>
      <c r="DW619" s="77"/>
      <c r="DX619" s="77"/>
      <c r="DY619" s="77"/>
      <c r="DZ619" s="77"/>
      <c r="EA619" s="77"/>
      <c r="EB619" s="77"/>
      <c r="EC619" s="77"/>
      <c r="ED619" s="77"/>
      <c r="EE619" s="77"/>
      <c r="EF619" s="77"/>
      <c r="EG619" s="77"/>
      <c r="EH619" s="77"/>
      <c r="EI619" s="77"/>
      <c r="EJ619" s="77"/>
      <c r="EK619" s="77"/>
      <c r="EL619" s="77"/>
      <c r="EM619" s="77"/>
      <c r="EN619" s="77"/>
      <c r="EO619" s="77"/>
      <c r="EP619" s="77"/>
      <c r="EQ619" s="77"/>
      <c r="ER619" s="77"/>
      <c r="ES619" s="77"/>
      <c r="ET619" s="77"/>
      <c r="EU619" s="77"/>
      <c r="EV619" s="77"/>
      <c r="EW619" s="77"/>
      <c r="EX619" s="77"/>
      <c r="EY619" s="77"/>
      <c r="EZ619" s="77"/>
      <c r="FA619" s="77"/>
      <c r="FB619" s="77"/>
      <c r="FC619" s="77"/>
      <c r="FD619" s="77"/>
      <c r="FE619" s="77"/>
      <c r="FF619" s="77"/>
      <c r="FG619" s="77"/>
      <c r="FH619" s="77"/>
      <c r="FI619" s="77"/>
      <c r="FJ619" s="77"/>
      <c r="FK619" s="77"/>
    </row>
    <row r="620" spans="1:167" s="78" customFormat="1" x14ac:dyDescent="0.2">
      <c r="A620" s="97" t="s">
        <v>2393</v>
      </c>
      <c r="B620" s="97" t="s">
        <v>982</v>
      </c>
      <c r="C620" s="98" t="s">
        <v>1552</v>
      </c>
      <c r="D620" s="99" t="s">
        <v>5</v>
      </c>
      <c r="E620" s="99">
        <v>4</v>
      </c>
      <c r="F620" s="99"/>
      <c r="G620" s="105">
        <v>5</v>
      </c>
      <c r="H620" s="101">
        <f t="shared" si="32"/>
        <v>1.6666666666666666E-2</v>
      </c>
      <c r="I620" s="123">
        <v>226.23</v>
      </c>
      <c r="J620" s="103"/>
      <c r="K620" s="101"/>
      <c r="L620" s="102">
        <f t="shared" si="34"/>
        <v>15.08</v>
      </c>
      <c r="M620" s="102">
        <f t="shared" si="33"/>
        <v>452.4</v>
      </c>
      <c r="N620" s="104"/>
      <c r="O620" s="103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  <c r="AG620" s="77"/>
      <c r="AH620" s="77"/>
      <c r="AI620" s="77"/>
      <c r="AJ620" s="77"/>
      <c r="AK620" s="77"/>
      <c r="AL620" s="77"/>
      <c r="AM620" s="77"/>
      <c r="AN620" s="77"/>
      <c r="AO620" s="77"/>
      <c r="AP620" s="77"/>
      <c r="AQ620" s="77"/>
      <c r="AR620" s="77"/>
      <c r="AS620" s="77"/>
      <c r="AT620" s="77"/>
      <c r="AU620" s="77"/>
      <c r="AV620" s="77"/>
      <c r="AW620" s="77"/>
      <c r="AX620" s="77"/>
      <c r="AY620" s="77"/>
      <c r="AZ620" s="77"/>
      <c r="BA620" s="77"/>
      <c r="BB620" s="77"/>
      <c r="BC620" s="77"/>
      <c r="BD620" s="77"/>
      <c r="BE620" s="77"/>
      <c r="BF620" s="77"/>
      <c r="BG620" s="77"/>
      <c r="BH620" s="77"/>
      <c r="BI620" s="77"/>
      <c r="BJ620" s="77"/>
      <c r="BK620" s="77"/>
      <c r="BL620" s="77"/>
      <c r="BM620" s="77"/>
      <c r="BN620" s="77"/>
      <c r="BO620" s="77"/>
      <c r="BP620" s="77"/>
      <c r="BQ620" s="77"/>
      <c r="BR620" s="77"/>
      <c r="BS620" s="77"/>
      <c r="BT620" s="77"/>
      <c r="BU620" s="77"/>
      <c r="BV620" s="77"/>
      <c r="BW620" s="77"/>
      <c r="BX620" s="77"/>
      <c r="BY620" s="77"/>
      <c r="BZ620" s="77"/>
      <c r="CA620" s="77"/>
      <c r="CB620" s="77"/>
      <c r="CC620" s="77"/>
      <c r="CD620" s="77"/>
      <c r="CE620" s="77"/>
      <c r="CF620" s="77"/>
      <c r="CG620" s="77"/>
      <c r="CH620" s="77"/>
      <c r="CI620" s="77"/>
      <c r="CJ620" s="77"/>
      <c r="CK620" s="77"/>
      <c r="CL620" s="77"/>
      <c r="CM620" s="77"/>
      <c r="CN620" s="77"/>
      <c r="CO620" s="77"/>
      <c r="CP620" s="77"/>
      <c r="CQ620" s="77"/>
      <c r="CR620" s="77"/>
      <c r="CS620" s="77"/>
      <c r="CT620" s="77"/>
      <c r="CU620" s="77"/>
      <c r="CV620" s="77"/>
      <c r="CW620" s="77"/>
      <c r="CX620" s="77"/>
      <c r="CY620" s="77"/>
      <c r="CZ620" s="77"/>
      <c r="DA620" s="77"/>
      <c r="DB620" s="77"/>
      <c r="DC620" s="77"/>
      <c r="DD620" s="77"/>
      <c r="DE620" s="77"/>
      <c r="DF620" s="77"/>
      <c r="DG620" s="77"/>
      <c r="DH620" s="77"/>
      <c r="DI620" s="77"/>
      <c r="DJ620" s="77"/>
      <c r="DK620" s="77"/>
      <c r="DL620" s="77"/>
      <c r="DM620" s="77"/>
      <c r="DN620" s="77"/>
      <c r="DO620" s="77"/>
      <c r="DP620" s="77"/>
      <c r="DQ620" s="77"/>
      <c r="DR620" s="77"/>
      <c r="DS620" s="77"/>
      <c r="DT620" s="77"/>
      <c r="DU620" s="77"/>
      <c r="DV620" s="77"/>
      <c r="DW620" s="77"/>
      <c r="DX620" s="77"/>
      <c r="DY620" s="77"/>
      <c r="DZ620" s="77"/>
      <c r="EA620" s="77"/>
      <c r="EB620" s="77"/>
      <c r="EC620" s="77"/>
      <c r="ED620" s="77"/>
      <c r="EE620" s="77"/>
      <c r="EF620" s="77"/>
      <c r="EG620" s="77"/>
      <c r="EH620" s="77"/>
      <c r="EI620" s="77"/>
      <c r="EJ620" s="77"/>
      <c r="EK620" s="77"/>
      <c r="EL620" s="77"/>
      <c r="EM620" s="77"/>
      <c r="EN620" s="77"/>
      <c r="EO620" s="77"/>
      <c r="EP620" s="77"/>
      <c r="EQ620" s="77"/>
      <c r="ER620" s="77"/>
      <c r="ES620" s="77"/>
      <c r="ET620" s="77"/>
      <c r="EU620" s="77"/>
      <c r="EV620" s="77"/>
      <c r="EW620" s="77"/>
      <c r="EX620" s="77"/>
      <c r="EY620" s="77"/>
      <c r="EZ620" s="77"/>
      <c r="FA620" s="77"/>
      <c r="FB620" s="77"/>
      <c r="FC620" s="77"/>
      <c r="FD620" s="77"/>
      <c r="FE620" s="77"/>
      <c r="FF620" s="77"/>
      <c r="FG620" s="77"/>
      <c r="FH620" s="77"/>
      <c r="FI620" s="77"/>
      <c r="FJ620" s="77"/>
      <c r="FK620" s="77"/>
    </row>
    <row r="621" spans="1:167" s="78" customFormat="1" x14ac:dyDescent="0.2">
      <c r="A621" s="97" t="s">
        <v>2394</v>
      </c>
      <c r="B621" s="97" t="s">
        <v>983</v>
      </c>
      <c r="C621" s="98" t="s">
        <v>1553</v>
      </c>
      <c r="D621" s="99" t="s">
        <v>5</v>
      </c>
      <c r="E621" s="99">
        <v>4</v>
      </c>
      <c r="F621" s="99"/>
      <c r="G621" s="105">
        <v>5</v>
      </c>
      <c r="H621" s="101">
        <f t="shared" si="32"/>
        <v>1.6666666666666666E-2</v>
      </c>
      <c r="I621" s="123">
        <v>316.60000000000002</v>
      </c>
      <c r="J621" s="103"/>
      <c r="K621" s="101"/>
      <c r="L621" s="102">
        <f t="shared" si="34"/>
        <v>21.11</v>
      </c>
      <c r="M621" s="102">
        <f t="shared" si="33"/>
        <v>633.29999999999995</v>
      </c>
      <c r="N621" s="104"/>
      <c r="O621" s="103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  <c r="AG621" s="77"/>
      <c r="AH621" s="77"/>
      <c r="AI621" s="77"/>
      <c r="AJ621" s="77"/>
      <c r="AK621" s="77"/>
      <c r="AL621" s="77"/>
      <c r="AM621" s="77"/>
      <c r="AN621" s="77"/>
      <c r="AO621" s="77"/>
      <c r="AP621" s="77"/>
      <c r="AQ621" s="77"/>
      <c r="AR621" s="77"/>
      <c r="AS621" s="77"/>
      <c r="AT621" s="77"/>
      <c r="AU621" s="77"/>
      <c r="AV621" s="77"/>
      <c r="AW621" s="77"/>
      <c r="AX621" s="77"/>
      <c r="AY621" s="77"/>
      <c r="AZ621" s="77"/>
      <c r="BA621" s="77"/>
      <c r="BB621" s="77"/>
      <c r="BC621" s="77"/>
      <c r="BD621" s="77"/>
      <c r="BE621" s="77"/>
      <c r="BF621" s="77"/>
      <c r="BG621" s="77"/>
      <c r="BH621" s="77"/>
      <c r="BI621" s="77"/>
      <c r="BJ621" s="77"/>
      <c r="BK621" s="77"/>
      <c r="BL621" s="77"/>
      <c r="BM621" s="77"/>
      <c r="BN621" s="77"/>
      <c r="BO621" s="77"/>
      <c r="BP621" s="77"/>
      <c r="BQ621" s="77"/>
      <c r="BR621" s="77"/>
      <c r="BS621" s="77"/>
      <c r="BT621" s="77"/>
      <c r="BU621" s="77"/>
      <c r="BV621" s="77"/>
      <c r="BW621" s="77"/>
      <c r="BX621" s="77"/>
      <c r="BY621" s="77"/>
      <c r="BZ621" s="77"/>
      <c r="CA621" s="77"/>
      <c r="CB621" s="77"/>
      <c r="CC621" s="77"/>
      <c r="CD621" s="77"/>
      <c r="CE621" s="77"/>
      <c r="CF621" s="77"/>
      <c r="CG621" s="77"/>
      <c r="CH621" s="77"/>
      <c r="CI621" s="77"/>
      <c r="CJ621" s="77"/>
      <c r="CK621" s="77"/>
      <c r="CL621" s="77"/>
      <c r="CM621" s="77"/>
      <c r="CN621" s="77"/>
      <c r="CO621" s="77"/>
      <c r="CP621" s="77"/>
      <c r="CQ621" s="77"/>
      <c r="CR621" s="77"/>
      <c r="CS621" s="77"/>
      <c r="CT621" s="77"/>
      <c r="CU621" s="77"/>
      <c r="CV621" s="77"/>
      <c r="CW621" s="77"/>
      <c r="CX621" s="77"/>
      <c r="CY621" s="77"/>
      <c r="CZ621" s="77"/>
      <c r="DA621" s="77"/>
      <c r="DB621" s="77"/>
      <c r="DC621" s="77"/>
      <c r="DD621" s="77"/>
      <c r="DE621" s="77"/>
      <c r="DF621" s="77"/>
      <c r="DG621" s="77"/>
      <c r="DH621" s="77"/>
      <c r="DI621" s="77"/>
      <c r="DJ621" s="77"/>
      <c r="DK621" s="77"/>
      <c r="DL621" s="77"/>
      <c r="DM621" s="77"/>
      <c r="DN621" s="77"/>
      <c r="DO621" s="77"/>
      <c r="DP621" s="77"/>
      <c r="DQ621" s="77"/>
      <c r="DR621" s="77"/>
      <c r="DS621" s="77"/>
      <c r="DT621" s="77"/>
      <c r="DU621" s="77"/>
      <c r="DV621" s="77"/>
      <c r="DW621" s="77"/>
      <c r="DX621" s="77"/>
      <c r="DY621" s="77"/>
      <c r="DZ621" s="77"/>
      <c r="EA621" s="77"/>
      <c r="EB621" s="77"/>
      <c r="EC621" s="77"/>
      <c r="ED621" s="77"/>
      <c r="EE621" s="77"/>
      <c r="EF621" s="77"/>
      <c r="EG621" s="77"/>
      <c r="EH621" s="77"/>
      <c r="EI621" s="77"/>
      <c r="EJ621" s="77"/>
      <c r="EK621" s="77"/>
      <c r="EL621" s="77"/>
      <c r="EM621" s="77"/>
      <c r="EN621" s="77"/>
      <c r="EO621" s="77"/>
      <c r="EP621" s="77"/>
      <c r="EQ621" s="77"/>
      <c r="ER621" s="77"/>
      <c r="ES621" s="77"/>
      <c r="ET621" s="77"/>
      <c r="EU621" s="77"/>
      <c r="EV621" s="77"/>
      <c r="EW621" s="77"/>
      <c r="EX621" s="77"/>
      <c r="EY621" s="77"/>
      <c r="EZ621" s="77"/>
      <c r="FA621" s="77"/>
      <c r="FB621" s="77"/>
      <c r="FC621" s="77"/>
      <c r="FD621" s="77"/>
      <c r="FE621" s="77"/>
      <c r="FF621" s="77"/>
      <c r="FG621" s="77"/>
      <c r="FH621" s="77"/>
      <c r="FI621" s="77"/>
      <c r="FJ621" s="77"/>
      <c r="FK621" s="77"/>
    </row>
    <row r="622" spans="1:167" s="78" customFormat="1" x14ac:dyDescent="0.2">
      <c r="A622" s="97" t="s">
        <v>2395</v>
      </c>
      <c r="B622" s="97" t="s">
        <v>984</v>
      </c>
      <c r="C622" s="98" t="s">
        <v>1767</v>
      </c>
      <c r="D622" s="99" t="s">
        <v>5</v>
      </c>
      <c r="E622" s="99">
        <v>45</v>
      </c>
      <c r="F622" s="99"/>
      <c r="G622" s="105">
        <v>5</v>
      </c>
      <c r="H622" s="101">
        <f t="shared" si="32"/>
        <v>1.6666666666666666E-2</v>
      </c>
      <c r="I622" s="123">
        <v>47.9</v>
      </c>
      <c r="J622" s="103"/>
      <c r="K622" s="101"/>
      <c r="L622" s="102">
        <f t="shared" si="34"/>
        <v>35.93</v>
      </c>
      <c r="M622" s="102">
        <f t="shared" si="33"/>
        <v>1077.9000000000001</v>
      </c>
      <c r="N622" s="104"/>
      <c r="O622" s="103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  <c r="AG622" s="77"/>
      <c r="AH622" s="77"/>
      <c r="AI622" s="77"/>
      <c r="AJ622" s="77"/>
      <c r="AK622" s="77"/>
      <c r="AL622" s="77"/>
      <c r="AM622" s="77"/>
      <c r="AN622" s="77"/>
      <c r="AO622" s="77"/>
      <c r="AP622" s="77"/>
      <c r="AQ622" s="77"/>
      <c r="AR622" s="77"/>
      <c r="AS622" s="77"/>
      <c r="AT622" s="77"/>
      <c r="AU622" s="77"/>
      <c r="AV622" s="77"/>
      <c r="AW622" s="77"/>
      <c r="AX622" s="77"/>
      <c r="AY622" s="77"/>
      <c r="AZ622" s="77"/>
      <c r="BA622" s="77"/>
      <c r="BB622" s="77"/>
      <c r="BC622" s="77"/>
      <c r="BD622" s="77"/>
      <c r="BE622" s="77"/>
      <c r="BF622" s="77"/>
      <c r="BG622" s="77"/>
      <c r="BH622" s="77"/>
      <c r="BI622" s="77"/>
      <c r="BJ622" s="77"/>
      <c r="BK622" s="77"/>
      <c r="BL622" s="77"/>
      <c r="BM622" s="77"/>
      <c r="BN622" s="77"/>
      <c r="BO622" s="77"/>
      <c r="BP622" s="77"/>
      <c r="BQ622" s="77"/>
      <c r="BR622" s="77"/>
      <c r="BS622" s="77"/>
      <c r="BT622" s="77"/>
      <c r="BU622" s="77"/>
      <c r="BV622" s="77"/>
      <c r="BW622" s="77"/>
      <c r="BX622" s="77"/>
      <c r="BY622" s="77"/>
      <c r="BZ622" s="77"/>
      <c r="CA622" s="77"/>
      <c r="CB622" s="77"/>
      <c r="CC622" s="77"/>
      <c r="CD622" s="77"/>
      <c r="CE622" s="77"/>
      <c r="CF622" s="77"/>
      <c r="CG622" s="77"/>
      <c r="CH622" s="77"/>
      <c r="CI622" s="77"/>
      <c r="CJ622" s="77"/>
      <c r="CK622" s="77"/>
      <c r="CL622" s="77"/>
      <c r="CM622" s="77"/>
      <c r="CN622" s="77"/>
      <c r="CO622" s="77"/>
      <c r="CP622" s="77"/>
      <c r="CQ622" s="77"/>
      <c r="CR622" s="77"/>
      <c r="CS622" s="77"/>
      <c r="CT622" s="77"/>
      <c r="CU622" s="77"/>
      <c r="CV622" s="77"/>
      <c r="CW622" s="77"/>
      <c r="CX622" s="77"/>
      <c r="CY622" s="77"/>
      <c r="CZ622" s="77"/>
      <c r="DA622" s="77"/>
      <c r="DB622" s="77"/>
      <c r="DC622" s="77"/>
      <c r="DD622" s="77"/>
      <c r="DE622" s="77"/>
      <c r="DF622" s="77"/>
      <c r="DG622" s="77"/>
      <c r="DH622" s="77"/>
      <c r="DI622" s="77"/>
      <c r="DJ622" s="77"/>
      <c r="DK622" s="77"/>
      <c r="DL622" s="77"/>
      <c r="DM622" s="77"/>
      <c r="DN622" s="77"/>
      <c r="DO622" s="77"/>
      <c r="DP622" s="77"/>
      <c r="DQ622" s="77"/>
      <c r="DR622" s="77"/>
      <c r="DS622" s="77"/>
      <c r="DT622" s="77"/>
      <c r="DU622" s="77"/>
      <c r="DV622" s="77"/>
      <c r="DW622" s="77"/>
      <c r="DX622" s="77"/>
      <c r="DY622" s="77"/>
      <c r="DZ622" s="77"/>
      <c r="EA622" s="77"/>
      <c r="EB622" s="77"/>
      <c r="EC622" s="77"/>
      <c r="ED622" s="77"/>
      <c r="EE622" s="77"/>
      <c r="EF622" s="77"/>
      <c r="EG622" s="77"/>
      <c r="EH622" s="77"/>
      <c r="EI622" s="77"/>
      <c r="EJ622" s="77"/>
      <c r="EK622" s="77"/>
      <c r="EL622" s="77"/>
      <c r="EM622" s="77"/>
      <c r="EN622" s="77"/>
      <c r="EO622" s="77"/>
      <c r="EP622" s="77"/>
      <c r="EQ622" s="77"/>
      <c r="ER622" s="77"/>
      <c r="ES622" s="77"/>
      <c r="ET622" s="77"/>
      <c r="EU622" s="77"/>
      <c r="EV622" s="77"/>
      <c r="EW622" s="77"/>
      <c r="EX622" s="77"/>
      <c r="EY622" s="77"/>
      <c r="EZ622" s="77"/>
      <c r="FA622" s="77"/>
      <c r="FB622" s="77"/>
      <c r="FC622" s="77"/>
      <c r="FD622" s="77"/>
      <c r="FE622" s="77"/>
      <c r="FF622" s="77"/>
      <c r="FG622" s="77"/>
      <c r="FH622" s="77"/>
      <c r="FI622" s="77"/>
      <c r="FJ622" s="77"/>
      <c r="FK622" s="77"/>
    </row>
    <row r="623" spans="1:167" s="78" customFormat="1" x14ac:dyDescent="0.2">
      <c r="A623" s="97" t="s">
        <v>2396</v>
      </c>
      <c r="B623" s="97" t="s">
        <v>985</v>
      </c>
      <c r="C623" s="98" t="s">
        <v>1656</v>
      </c>
      <c r="D623" s="99" t="s">
        <v>5</v>
      </c>
      <c r="E623" s="99">
        <v>1</v>
      </c>
      <c r="F623" s="99"/>
      <c r="G623" s="105">
        <v>10</v>
      </c>
      <c r="H623" s="101">
        <f t="shared" si="32"/>
        <v>8.3333333333333332E-3</v>
      </c>
      <c r="I623" s="123">
        <v>27405</v>
      </c>
      <c r="J623" s="103"/>
      <c r="K623" s="101"/>
      <c r="L623" s="102">
        <f t="shared" si="34"/>
        <v>228.38</v>
      </c>
      <c r="M623" s="102">
        <f t="shared" si="33"/>
        <v>6851.4</v>
      </c>
      <c r="N623" s="104"/>
      <c r="O623" s="103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  <c r="AG623" s="77"/>
      <c r="AH623" s="77"/>
      <c r="AI623" s="77"/>
      <c r="AJ623" s="77"/>
      <c r="AK623" s="77"/>
      <c r="AL623" s="77"/>
      <c r="AM623" s="77"/>
      <c r="AN623" s="77"/>
      <c r="AO623" s="77"/>
      <c r="AP623" s="77"/>
      <c r="AQ623" s="77"/>
      <c r="AR623" s="77"/>
      <c r="AS623" s="77"/>
      <c r="AT623" s="77"/>
      <c r="AU623" s="77"/>
      <c r="AV623" s="77"/>
      <c r="AW623" s="77"/>
      <c r="AX623" s="77"/>
      <c r="AY623" s="77"/>
      <c r="AZ623" s="77"/>
      <c r="BA623" s="77"/>
      <c r="BB623" s="77"/>
      <c r="BC623" s="77"/>
      <c r="BD623" s="77"/>
      <c r="BE623" s="77"/>
      <c r="BF623" s="77"/>
      <c r="BG623" s="77"/>
      <c r="BH623" s="77"/>
      <c r="BI623" s="77"/>
      <c r="BJ623" s="77"/>
      <c r="BK623" s="77"/>
      <c r="BL623" s="77"/>
      <c r="BM623" s="77"/>
      <c r="BN623" s="77"/>
      <c r="BO623" s="77"/>
      <c r="BP623" s="77"/>
      <c r="BQ623" s="77"/>
      <c r="BR623" s="77"/>
      <c r="BS623" s="77"/>
      <c r="BT623" s="77"/>
      <c r="BU623" s="77"/>
      <c r="BV623" s="77"/>
      <c r="BW623" s="77"/>
      <c r="BX623" s="77"/>
      <c r="BY623" s="77"/>
      <c r="BZ623" s="77"/>
      <c r="CA623" s="77"/>
      <c r="CB623" s="77"/>
      <c r="CC623" s="77"/>
      <c r="CD623" s="77"/>
      <c r="CE623" s="77"/>
      <c r="CF623" s="77"/>
      <c r="CG623" s="77"/>
      <c r="CH623" s="77"/>
      <c r="CI623" s="77"/>
      <c r="CJ623" s="77"/>
      <c r="CK623" s="77"/>
      <c r="CL623" s="77"/>
      <c r="CM623" s="77"/>
      <c r="CN623" s="77"/>
      <c r="CO623" s="77"/>
      <c r="CP623" s="77"/>
      <c r="CQ623" s="77"/>
      <c r="CR623" s="77"/>
      <c r="CS623" s="77"/>
      <c r="CT623" s="77"/>
      <c r="CU623" s="77"/>
      <c r="CV623" s="77"/>
      <c r="CW623" s="77"/>
      <c r="CX623" s="77"/>
      <c r="CY623" s="77"/>
      <c r="CZ623" s="77"/>
      <c r="DA623" s="77"/>
      <c r="DB623" s="77"/>
      <c r="DC623" s="77"/>
      <c r="DD623" s="77"/>
      <c r="DE623" s="77"/>
      <c r="DF623" s="77"/>
      <c r="DG623" s="77"/>
      <c r="DH623" s="77"/>
      <c r="DI623" s="77"/>
      <c r="DJ623" s="77"/>
      <c r="DK623" s="77"/>
      <c r="DL623" s="77"/>
      <c r="DM623" s="77"/>
      <c r="DN623" s="77"/>
      <c r="DO623" s="77"/>
      <c r="DP623" s="77"/>
      <c r="DQ623" s="77"/>
      <c r="DR623" s="77"/>
      <c r="DS623" s="77"/>
      <c r="DT623" s="77"/>
      <c r="DU623" s="77"/>
      <c r="DV623" s="77"/>
      <c r="DW623" s="77"/>
      <c r="DX623" s="77"/>
      <c r="DY623" s="77"/>
      <c r="DZ623" s="77"/>
      <c r="EA623" s="77"/>
      <c r="EB623" s="77"/>
      <c r="EC623" s="77"/>
      <c r="ED623" s="77"/>
      <c r="EE623" s="77"/>
      <c r="EF623" s="77"/>
      <c r="EG623" s="77"/>
      <c r="EH623" s="77"/>
      <c r="EI623" s="77"/>
      <c r="EJ623" s="77"/>
      <c r="EK623" s="77"/>
      <c r="EL623" s="77"/>
      <c r="EM623" s="77"/>
      <c r="EN623" s="77"/>
      <c r="EO623" s="77"/>
      <c r="EP623" s="77"/>
      <c r="EQ623" s="77"/>
      <c r="ER623" s="77"/>
      <c r="ES623" s="77"/>
      <c r="ET623" s="77"/>
      <c r="EU623" s="77"/>
      <c r="EV623" s="77"/>
      <c r="EW623" s="77"/>
      <c r="EX623" s="77"/>
      <c r="EY623" s="77"/>
      <c r="EZ623" s="77"/>
      <c r="FA623" s="77"/>
      <c r="FB623" s="77"/>
      <c r="FC623" s="77"/>
      <c r="FD623" s="77"/>
      <c r="FE623" s="77"/>
      <c r="FF623" s="77"/>
      <c r="FG623" s="77"/>
      <c r="FH623" s="77"/>
      <c r="FI623" s="77"/>
      <c r="FJ623" s="77"/>
      <c r="FK623" s="77"/>
    </row>
    <row r="624" spans="1:167" s="78" customFormat="1" x14ac:dyDescent="0.2">
      <c r="A624" s="97" t="s">
        <v>2397</v>
      </c>
      <c r="B624" s="97" t="s">
        <v>986</v>
      </c>
      <c r="C624" s="98" t="s">
        <v>1554</v>
      </c>
      <c r="D624" s="99" t="s">
        <v>5</v>
      </c>
      <c r="E624" s="99">
        <v>4</v>
      </c>
      <c r="F624" s="99"/>
      <c r="G624" s="105">
        <v>5</v>
      </c>
      <c r="H624" s="101">
        <f t="shared" si="32"/>
        <v>1.6666666666666666E-2</v>
      </c>
      <c r="I624" s="123">
        <v>51.21</v>
      </c>
      <c r="J624" s="103"/>
      <c r="K624" s="101"/>
      <c r="L624" s="102">
        <f t="shared" si="34"/>
        <v>3.41</v>
      </c>
      <c r="M624" s="102">
        <f t="shared" si="33"/>
        <v>102.3</v>
      </c>
      <c r="N624" s="104"/>
      <c r="O624" s="103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  <c r="AG624" s="77"/>
      <c r="AH624" s="77"/>
      <c r="AI624" s="77"/>
      <c r="AJ624" s="77"/>
      <c r="AK624" s="77"/>
      <c r="AL624" s="77"/>
      <c r="AM624" s="77"/>
      <c r="AN624" s="77"/>
      <c r="AO624" s="77"/>
      <c r="AP624" s="77"/>
      <c r="AQ624" s="77"/>
      <c r="AR624" s="77"/>
      <c r="AS624" s="77"/>
      <c r="AT624" s="77"/>
      <c r="AU624" s="77"/>
      <c r="AV624" s="77"/>
      <c r="AW624" s="77"/>
      <c r="AX624" s="77"/>
      <c r="AY624" s="77"/>
      <c r="AZ624" s="77"/>
      <c r="BA624" s="77"/>
      <c r="BB624" s="77"/>
      <c r="BC624" s="77"/>
      <c r="BD624" s="77"/>
      <c r="BE624" s="77"/>
      <c r="BF624" s="77"/>
      <c r="BG624" s="77"/>
      <c r="BH624" s="77"/>
      <c r="BI624" s="77"/>
      <c r="BJ624" s="77"/>
      <c r="BK624" s="77"/>
      <c r="BL624" s="77"/>
      <c r="BM624" s="77"/>
      <c r="BN624" s="77"/>
      <c r="BO624" s="77"/>
      <c r="BP624" s="77"/>
      <c r="BQ624" s="77"/>
      <c r="BR624" s="77"/>
      <c r="BS624" s="77"/>
      <c r="BT624" s="77"/>
      <c r="BU624" s="77"/>
      <c r="BV624" s="77"/>
      <c r="BW624" s="77"/>
      <c r="BX624" s="77"/>
      <c r="BY624" s="77"/>
      <c r="BZ624" s="77"/>
      <c r="CA624" s="77"/>
      <c r="CB624" s="77"/>
      <c r="CC624" s="77"/>
      <c r="CD624" s="77"/>
      <c r="CE624" s="77"/>
      <c r="CF624" s="77"/>
      <c r="CG624" s="77"/>
      <c r="CH624" s="77"/>
      <c r="CI624" s="77"/>
      <c r="CJ624" s="77"/>
      <c r="CK624" s="77"/>
      <c r="CL624" s="77"/>
      <c r="CM624" s="77"/>
      <c r="CN624" s="77"/>
      <c r="CO624" s="77"/>
      <c r="CP624" s="77"/>
      <c r="CQ624" s="77"/>
      <c r="CR624" s="77"/>
      <c r="CS624" s="77"/>
      <c r="CT624" s="77"/>
      <c r="CU624" s="77"/>
      <c r="CV624" s="77"/>
      <c r="CW624" s="77"/>
      <c r="CX624" s="77"/>
      <c r="CY624" s="77"/>
      <c r="CZ624" s="77"/>
      <c r="DA624" s="77"/>
      <c r="DB624" s="77"/>
      <c r="DC624" s="77"/>
      <c r="DD624" s="77"/>
      <c r="DE624" s="77"/>
      <c r="DF624" s="77"/>
      <c r="DG624" s="77"/>
      <c r="DH624" s="77"/>
      <c r="DI624" s="77"/>
      <c r="DJ624" s="77"/>
      <c r="DK624" s="77"/>
      <c r="DL624" s="77"/>
      <c r="DM624" s="77"/>
      <c r="DN624" s="77"/>
      <c r="DO624" s="77"/>
      <c r="DP624" s="77"/>
      <c r="DQ624" s="77"/>
      <c r="DR624" s="77"/>
      <c r="DS624" s="77"/>
      <c r="DT624" s="77"/>
      <c r="DU624" s="77"/>
      <c r="DV624" s="77"/>
      <c r="DW624" s="77"/>
      <c r="DX624" s="77"/>
      <c r="DY624" s="77"/>
      <c r="DZ624" s="77"/>
      <c r="EA624" s="77"/>
      <c r="EB624" s="77"/>
      <c r="EC624" s="77"/>
      <c r="ED624" s="77"/>
      <c r="EE624" s="77"/>
      <c r="EF624" s="77"/>
      <c r="EG624" s="77"/>
      <c r="EH624" s="77"/>
      <c r="EI624" s="77"/>
      <c r="EJ624" s="77"/>
      <c r="EK624" s="77"/>
      <c r="EL624" s="77"/>
      <c r="EM624" s="77"/>
      <c r="EN624" s="77"/>
      <c r="EO624" s="77"/>
      <c r="EP624" s="77"/>
      <c r="EQ624" s="77"/>
      <c r="ER624" s="77"/>
      <c r="ES624" s="77"/>
      <c r="ET624" s="77"/>
      <c r="EU624" s="77"/>
      <c r="EV624" s="77"/>
      <c r="EW624" s="77"/>
      <c r="EX624" s="77"/>
      <c r="EY624" s="77"/>
      <c r="EZ624" s="77"/>
      <c r="FA624" s="77"/>
      <c r="FB624" s="77"/>
      <c r="FC624" s="77"/>
      <c r="FD624" s="77"/>
      <c r="FE624" s="77"/>
      <c r="FF624" s="77"/>
      <c r="FG624" s="77"/>
      <c r="FH624" s="77"/>
      <c r="FI624" s="77"/>
      <c r="FJ624" s="77"/>
      <c r="FK624" s="77"/>
    </row>
    <row r="625" spans="1:167" s="78" customFormat="1" x14ac:dyDescent="0.2">
      <c r="A625" s="97" t="s">
        <v>2398</v>
      </c>
      <c r="B625" s="97" t="s">
        <v>987</v>
      </c>
      <c r="C625" s="98" t="s">
        <v>1555</v>
      </c>
      <c r="D625" s="99" t="s">
        <v>5</v>
      </c>
      <c r="E625" s="99">
        <v>4</v>
      </c>
      <c r="F625" s="99"/>
      <c r="G625" s="105">
        <v>5</v>
      </c>
      <c r="H625" s="101">
        <f t="shared" si="32"/>
        <v>1.6666666666666666E-2</v>
      </c>
      <c r="I625" s="123">
        <v>51.46</v>
      </c>
      <c r="J625" s="103"/>
      <c r="K625" s="101"/>
      <c r="L625" s="102">
        <f t="shared" si="34"/>
        <v>3.43</v>
      </c>
      <c r="M625" s="102">
        <f t="shared" si="33"/>
        <v>102.9</v>
      </c>
      <c r="N625" s="104"/>
      <c r="O625" s="103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  <c r="AG625" s="77"/>
      <c r="AH625" s="77"/>
      <c r="AI625" s="77"/>
      <c r="AJ625" s="77"/>
      <c r="AK625" s="77"/>
      <c r="AL625" s="77"/>
      <c r="AM625" s="77"/>
      <c r="AN625" s="77"/>
      <c r="AO625" s="77"/>
      <c r="AP625" s="77"/>
      <c r="AQ625" s="77"/>
      <c r="AR625" s="77"/>
      <c r="AS625" s="77"/>
      <c r="AT625" s="77"/>
      <c r="AU625" s="77"/>
      <c r="AV625" s="77"/>
      <c r="AW625" s="77"/>
      <c r="AX625" s="77"/>
      <c r="AY625" s="77"/>
      <c r="AZ625" s="77"/>
      <c r="BA625" s="77"/>
      <c r="BB625" s="77"/>
      <c r="BC625" s="77"/>
      <c r="BD625" s="77"/>
      <c r="BE625" s="77"/>
      <c r="BF625" s="77"/>
      <c r="BG625" s="77"/>
      <c r="BH625" s="77"/>
      <c r="BI625" s="77"/>
      <c r="BJ625" s="77"/>
      <c r="BK625" s="77"/>
      <c r="BL625" s="77"/>
      <c r="BM625" s="77"/>
      <c r="BN625" s="77"/>
      <c r="BO625" s="77"/>
      <c r="BP625" s="77"/>
      <c r="BQ625" s="77"/>
      <c r="BR625" s="77"/>
      <c r="BS625" s="77"/>
      <c r="BT625" s="77"/>
      <c r="BU625" s="77"/>
      <c r="BV625" s="77"/>
      <c r="BW625" s="77"/>
      <c r="BX625" s="77"/>
      <c r="BY625" s="77"/>
      <c r="BZ625" s="77"/>
      <c r="CA625" s="77"/>
      <c r="CB625" s="77"/>
      <c r="CC625" s="77"/>
      <c r="CD625" s="77"/>
      <c r="CE625" s="77"/>
      <c r="CF625" s="77"/>
      <c r="CG625" s="77"/>
      <c r="CH625" s="77"/>
      <c r="CI625" s="77"/>
      <c r="CJ625" s="77"/>
      <c r="CK625" s="77"/>
      <c r="CL625" s="77"/>
      <c r="CM625" s="77"/>
      <c r="CN625" s="77"/>
      <c r="CO625" s="77"/>
      <c r="CP625" s="77"/>
      <c r="CQ625" s="77"/>
      <c r="CR625" s="77"/>
      <c r="CS625" s="77"/>
      <c r="CT625" s="77"/>
      <c r="CU625" s="77"/>
      <c r="CV625" s="77"/>
      <c r="CW625" s="77"/>
      <c r="CX625" s="77"/>
      <c r="CY625" s="77"/>
      <c r="CZ625" s="77"/>
      <c r="DA625" s="77"/>
      <c r="DB625" s="77"/>
      <c r="DC625" s="77"/>
      <c r="DD625" s="77"/>
      <c r="DE625" s="77"/>
      <c r="DF625" s="77"/>
      <c r="DG625" s="77"/>
      <c r="DH625" s="77"/>
      <c r="DI625" s="77"/>
      <c r="DJ625" s="77"/>
      <c r="DK625" s="77"/>
      <c r="DL625" s="77"/>
      <c r="DM625" s="77"/>
      <c r="DN625" s="77"/>
      <c r="DO625" s="77"/>
      <c r="DP625" s="77"/>
      <c r="DQ625" s="77"/>
      <c r="DR625" s="77"/>
      <c r="DS625" s="77"/>
      <c r="DT625" s="77"/>
      <c r="DU625" s="77"/>
      <c r="DV625" s="77"/>
      <c r="DW625" s="77"/>
      <c r="DX625" s="77"/>
      <c r="DY625" s="77"/>
      <c r="DZ625" s="77"/>
      <c r="EA625" s="77"/>
      <c r="EB625" s="77"/>
      <c r="EC625" s="77"/>
      <c r="ED625" s="77"/>
      <c r="EE625" s="77"/>
      <c r="EF625" s="77"/>
      <c r="EG625" s="77"/>
      <c r="EH625" s="77"/>
      <c r="EI625" s="77"/>
      <c r="EJ625" s="77"/>
      <c r="EK625" s="77"/>
      <c r="EL625" s="77"/>
      <c r="EM625" s="77"/>
      <c r="EN625" s="77"/>
      <c r="EO625" s="77"/>
      <c r="EP625" s="77"/>
      <c r="EQ625" s="77"/>
      <c r="ER625" s="77"/>
      <c r="ES625" s="77"/>
      <c r="ET625" s="77"/>
      <c r="EU625" s="77"/>
      <c r="EV625" s="77"/>
      <c r="EW625" s="77"/>
      <c r="EX625" s="77"/>
      <c r="EY625" s="77"/>
      <c r="EZ625" s="77"/>
      <c r="FA625" s="77"/>
      <c r="FB625" s="77"/>
      <c r="FC625" s="77"/>
      <c r="FD625" s="77"/>
      <c r="FE625" s="77"/>
      <c r="FF625" s="77"/>
      <c r="FG625" s="77"/>
      <c r="FH625" s="77"/>
      <c r="FI625" s="77"/>
      <c r="FJ625" s="77"/>
      <c r="FK625" s="77"/>
    </row>
    <row r="626" spans="1:167" s="78" customFormat="1" x14ac:dyDescent="0.2">
      <c r="A626" s="97" t="s">
        <v>2399</v>
      </c>
      <c r="B626" s="97" t="s">
        <v>988</v>
      </c>
      <c r="C626" s="98" t="s">
        <v>1556</v>
      </c>
      <c r="D626" s="99" t="s">
        <v>5</v>
      </c>
      <c r="E626" s="99">
        <v>4</v>
      </c>
      <c r="F626" s="99"/>
      <c r="G626" s="105">
        <v>5</v>
      </c>
      <c r="H626" s="101">
        <f t="shared" si="32"/>
        <v>1.6666666666666666E-2</v>
      </c>
      <c r="I626" s="123">
        <v>39.380000000000003</v>
      </c>
      <c r="J626" s="103"/>
      <c r="K626" s="101"/>
      <c r="L626" s="102">
        <f t="shared" si="34"/>
        <v>2.63</v>
      </c>
      <c r="M626" s="102">
        <f t="shared" si="33"/>
        <v>78.900000000000006</v>
      </c>
      <c r="N626" s="104"/>
      <c r="O626" s="103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  <c r="AG626" s="77"/>
      <c r="AH626" s="77"/>
      <c r="AI626" s="77"/>
      <c r="AJ626" s="77"/>
      <c r="AK626" s="77"/>
      <c r="AL626" s="77"/>
      <c r="AM626" s="77"/>
      <c r="AN626" s="77"/>
      <c r="AO626" s="77"/>
      <c r="AP626" s="77"/>
      <c r="AQ626" s="77"/>
      <c r="AR626" s="77"/>
      <c r="AS626" s="77"/>
      <c r="AT626" s="77"/>
      <c r="AU626" s="77"/>
      <c r="AV626" s="77"/>
      <c r="AW626" s="77"/>
      <c r="AX626" s="77"/>
      <c r="AY626" s="77"/>
      <c r="AZ626" s="77"/>
      <c r="BA626" s="77"/>
      <c r="BB626" s="77"/>
      <c r="BC626" s="77"/>
      <c r="BD626" s="77"/>
      <c r="BE626" s="77"/>
      <c r="BF626" s="77"/>
      <c r="BG626" s="77"/>
      <c r="BH626" s="77"/>
      <c r="BI626" s="77"/>
      <c r="BJ626" s="77"/>
      <c r="BK626" s="77"/>
      <c r="BL626" s="77"/>
      <c r="BM626" s="77"/>
      <c r="BN626" s="77"/>
      <c r="BO626" s="77"/>
      <c r="BP626" s="77"/>
      <c r="BQ626" s="77"/>
      <c r="BR626" s="77"/>
      <c r="BS626" s="77"/>
      <c r="BT626" s="77"/>
      <c r="BU626" s="77"/>
      <c r="BV626" s="77"/>
      <c r="BW626" s="77"/>
      <c r="BX626" s="77"/>
      <c r="BY626" s="77"/>
      <c r="BZ626" s="77"/>
      <c r="CA626" s="77"/>
      <c r="CB626" s="77"/>
      <c r="CC626" s="77"/>
      <c r="CD626" s="77"/>
      <c r="CE626" s="77"/>
      <c r="CF626" s="77"/>
      <c r="CG626" s="77"/>
      <c r="CH626" s="77"/>
      <c r="CI626" s="77"/>
      <c r="CJ626" s="77"/>
      <c r="CK626" s="77"/>
      <c r="CL626" s="77"/>
      <c r="CM626" s="77"/>
      <c r="CN626" s="77"/>
      <c r="CO626" s="77"/>
      <c r="CP626" s="77"/>
      <c r="CQ626" s="77"/>
      <c r="CR626" s="77"/>
      <c r="CS626" s="77"/>
      <c r="CT626" s="77"/>
      <c r="CU626" s="77"/>
      <c r="CV626" s="77"/>
      <c r="CW626" s="77"/>
      <c r="CX626" s="77"/>
      <c r="CY626" s="77"/>
      <c r="CZ626" s="77"/>
      <c r="DA626" s="77"/>
      <c r="DB626" s="77"/>
      <c r="DC626" s="77"/>
      <c r="DD626" s="77"/>
      <c r="DE626" s="77"/>
      <c r="DF626" s="77"/>
      <c r="DG626" s="77"/>
      <c r="DH626" s="77"/>
      <c r="DI626" s="77"/>
      <c r="DJ626" s="77"/>
      <c r="DK626" s="77"/>
      <c r="DL626" s="77"/>
      <c r="DM626" s="77"/>
      <c r="DN626" s="77"/>
      <c r="DO626" s="77"/>
      <c r="DP626" s="77"/>
      <c r="DQ626" s="77"/>
      <c r="DR626" s="77"/>
      <c r="DS626" s="77"/>
      <c r="DT626" s="77"/>
      <c r="DU626" s="77"/>
      <c r="DV626" s="77"/>
      <c r="DW626" s="77"/>
      <c r="DX626" s="77"/>
      <c r="DY626" s="77"/>
      <c r="DZ626" s="77"/>
      <c r="EA626" s="77"/>
      <c r="EB626" s="77"/>
      <c r="EC626" s="77"/>
      <c r="ED626" s="77"/>
      <c r="EE626" s="77"/>
      <c r="EF626" s="77"/>
      <c r="EG626" s="77"/>
      <c r="EH626" s="77"/>
      <c r="EI626" s="77"/>
      <c r="EJ626" s="77"/>
      <c r="EK626" s="77"/>
      <c r="EL626" s="77"/>
      <c r="EM626" s="77"/>
      <c r="EN626" s="77"/>
      <c r="EO626" s="77"/>
      <c r="EP626" s="77"/>
      <c r="EQ626" s="77"/>
      <c r="ER626" s="77"/>
      <c r="ES626" s="77"/>
      <c r="ET626" s="77"/>
      <c r="EU626" s="77"/>
      <c r="EV626" s="77"/>
      <c r="EW626" s="77"/>
      <c r="EX626" s="77"/>
      <c r="EY626" s="77"/>
      <c r="EZ626" s="77"/>
      <c r="FA626" s="77"/>
      <c r="FB626" s="77"/>
      <c r="FC626" s="77"/>
      <c r="FD626" s="77"/>
      <c r="FE626" s="77"/>
      <c r="FF626" s="77"/>
      <c r="FG626" s="77"/>
      <c r="FH626" s="77"/>
      <c r="FI626" s="77"/>
      <c r="FJ626" s="77"/>
      <c r="FK626" s="77"/>
    </row>
    <row r="627" spans="1:167" s="78" customFormat="1" x14ac:dyDescent="0.2">
      <c r="A627" s="97" t="s">
        <v>2400</v>
      </c>
      <c r="B627" s="97" t="s">
        <v>989</v>
      </c>
      <c r="C627" s="98" t="s">
        <v>1557</v>
      </c>
      <c r="D627" s="99" t="s">
        <v>5</v>
      </c>
      <c r="E627" s="99">
        <v>4</v>
      </c>
      <c r="F627" s="99"/>
      <c r="G627" s="105">
        <v>5</v>
      </c>
      <c r="H627" s="101">
        <f t="shared" si="32"/>
        <v>1.6666666666666666E-2</v>
      </c>
      <c r="I627" s="123">
        <v>43.99</v>
      </c>
      <c r="J627" s="103"/>
      <c r="K627" s="101"/>
      <c r="L627" s="102">
        <f t="shared" si="34"/>
        <v>2.93</v>
      </c>
      <c r="M627" s="102">
        <f t="shared" si="33"/>
        <v>87.9</v>
      </c>
      <c r="N627" s="104"/>
      <c r="O627" s="103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  <c r="AG627" s="77"/>
      <c r="AH627" s="77"/>
      <c r="AI627" s="77"/>
      <c r="AJ627" s="77"/>
      <c r="AK627" s="77"/>
      <c r="AL627" s="77"/>
      <c r="AM627" s="77"/>
      <c r="AN627" s="77"/>
      <c r="AO627" s="77"/>
      <c r="AP627" s="77"/>
      <c r="AQ627" s="77"/>
      <c r="AR627" s="77"/>
      <c r="AS627" s="77"/>
      <c r="AT627" s="77"/>
      <c r="AU627" s="77"/>
      <c r="AV627" s="77"/>
      <c r="AW627" s="77"/>
      <c r="AX627" s="77"/>
      <c r="AY627" s="77"/>
      <c r="AZ627" s="77"/>
      <c r="BA627" s="77"/>
      <c r="BB627" s="77"/>
      <c r="BC627" s="77"/>
      <c r="BD627" s="77"/>
      <c r="BE627" s="77"/>
      <c r="BF627" s="77"/>
      <c r="BG627" s="77"/>
      <c r="BH627" s="77"/>
      <c r="BI627" s="77"/>
      <c r="BJ627" s="77"/>
      <c r="BK627" s="77"/>
      <c r="BL627" s="77"/>
      <c r="BM627" s="77"/>
      <c r="BN627" s="77"/>
      <c r="BO627" s="77"/>
      <c r="BP627" s="77"/>
      <c r="BQ627" s="77"/>
      <c r="BR627" s="77"/>
      <c r="BS627" s="77"/>
      <c r="BT627" s="77"/>
      <c r="BU627" s="77"/>
      <c r="BV627" s="77"/>
      <c r="BW627" s="77"/>
      <c r="BX627" s="77"/>
      <c r="BY627" s="77"/>
      <c r="BZ627" s="77"/>
      <c r="CA627" s="77"/>
      <c r="CB627" s="77"/>
      <c r="CC627" s="77"/>
      <c r="CD627" s="77"/>
      <c r="CE627" s="77"/>
      <c r="CF627" s="77"/>
      <c r="CG627" s="77"/>
      <c r="CH627" s="77"/>
      <c r="CI627" s="77"/>
      <c r="CJ627" s="77"/>
      <c r="CK627" s="77"/>
      <c r="CL627" s="77"/>
      <c r="CM627" s="77"/>
      <c r="CN627" s="77"/>
      <c r="CO627" s="77"/>
      <c r="CP627" s="77"/>
      <c r="CQ627" s="77"/>
      <c r="CR627" s="77"/>
      <c r="CS627" s="77"/>
      <c r="CT627" s="77"/>
      <c r="CU627" s="77"/>
      <c r="CV627" s="77"/>
      <c r="CW627" s="77"/>
      <c r="CX627" s="77"/>
      <c r="CY627" s="77"/>
      <c r="CZ627" s="77"/>
      <c r="DA627" s="77"/>
      <c r="DB627" s="77"/>
      <c r="DC627" s="77"/>
      <c r="DD627" s="77"/>
      <c r="DE627" s="77"/>
      <c r="DF627" s="77"/>
      <c r="DG627" s="77"/>
      <c r="DH627" s="77"/>
      <c r="DI627" s="77"/>
      <c r="DJ627" s="77"/>
      <c r="DK627" s="77"/>
      <c r="DL627" s="77"/>
      <c r="DM627" s="77"/>
      <c r="DN627" s="77"/>
      <c r="DO627" s="77"/>
      <c r="DP627" s="77"/>
      <c r="DQ627" s="77"/>
      <c r="DR627" s="77"/>
      <c r="DS627" s="77"/>
      <c r="DT627" s="77"/>
      <c r="DU627" s="77"/>
      <c r="DV627" s="77"/>
      <c r="DW627" s="77"/>
      <c r="DX627" s="77"/>
      <c r="DY627" s="77"/>
      <c r="DZ627" s="77"/>
      <c r="EA627" s="77"/>
      <c r="EB627" s="77"/>
      <c r="EC627" s="77"/>
      <c r="ED627" s="77"/>
      <c r="EE627" s="77"/>
      <c r="EF627" s="77"/>
      <c r="EG627" s="77"/>
      <c r="EH627" s="77"/>
      <c r="EI627" s="77"/>
      <c r="EJ627" s="77"/>
      <c r="EK627" s="77"/>
      <c r="EL627" s="77"/>
      <c r="EM627" s="77"/>
      <c r="EN627" s="77"/>
      <c r="EO627" s="77"/>
      <c r="EP627" s="77"/>
      <c r="EQ627" s="77"/>
      <c r="ER627" s="77"/>
      <c r="ES627" s="77"/>
      <c r="ET627" s="77"/>
      <c r="EU627" s="77"/>
      <c r="EV627" s="77"/>
      <c r="EW627" s="77"/>
      <c r="EX627" s="77"/>
      <c r="EY627" s="77"/>
      <c r="EZ627" s="77"/>
      <c r="FA627" s="77"/>
      <c r="FB627" s="77"/>
      <c r="FC627" s="77"/>
      <c r="FD627" s="77"/>
      <c r="FE627" s="77"/>
      <c r="FF627" s="77"/>
      <c r="FG627" s="77"/>
      <c r="FH627" s="77"/>
      <c r="FI627" s="77"/>
      <c r="FJ627" s="77"/>
      <c r="FK627" s="77"/>
    </row>
    <row r="628" spans="1:167" s="78" customFormat="1" x14ac:dyDescent="0.2">
      <c r="A628" s="97" t="s">
        <v>2401</v>
      </c>
      <c r="B628" s="97" t="s">
        <v>990</v>
      </c>
      <c r="C628" s="98" t="s">
        <v>1558</v>
      </c>
      <c r="D628" s="99" t="s">
        <v>5</v>
      </c>
      <c r="E628" s="99">
        <v>8</v>
      </c>
      <c r="F628" s="99"/>
      <c r="G628" s="105">
        <v>5</v>
      </c>
      <c r="H628" s="101">
        <f t="shared" si="32"/>
        <v>1.6666666666666666E-2</v>
      </c>
      <c r="I628" s="123">
        <v>82.19</v>
      </c>
      <c r="J628" s="103"/>
      <c r="K628" s="101"/>
      <c r="L628" s="102">
        <f t="shared" si="34"/>
        <v>10.96</v>
      </c>
      <c r="M628" s="102">
        <f t="shared" si="33"/>
        <v>328.8</v>
      </c>
      <c r="N628" s="104"/>
      <c r="O628" s="103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  <c r="AG628" s="77"/>
      <c r="AH628" s="77"/>
      <c r="AI628" s="77"/>
      <c r="AJ628" s="77"/>
      <c r="AK628" s="77"/>
      <c r="AL628" s="77"/>
      <c r="AM628" s="77"/>
      <c r="AN628" s="77"/>
      <c r="AO628" s="77"/>
      <c r="AP628" s="77"/>
      <c r="AQ628" s="77"/>
      <c r="AR628" s="77"/>
      <c r="AS628" s="77"/>
      <c r="AT628" s="77"/>
      <c r="AU628" s="77"/>
      <c r="AV628" s="77"/>
      <c r="AW628" s="77"/>
      <c r="AX628" s="77"/>
      <c r="AY628" s="77"/>
      <c r="AZ628" s="77"/>
      <c r="BA628" s="77"/>
      <c r="BB628" s="77"/>
      <c r="BC628" s="77"/>
      <c r="BD628" s="77"/>
      <c r="BE628" s="77"/>
      <c r="BF628" s="77"/>
      <c r="BG628" s="77"/>
      <c r="BH628" s="77"/>
      <c r="BI628" s="77"/>
      <c r="BJ628" s="77"/>
      <c r="BK628" s="77"/>
      <c r="BL628" s="77"/>
      <c r="BM628" s="77"/>
      <c r="BN628" s="77"/>
      <c r="BO628" s="77"/>
      <c r="BP628" s="77"/>
      <c r="BQ628" s="77"/>
      <c r="BR628" s="77"/>
      <c r="BS628" s="77"/>
      <c r="BT628" s="77"/>
      <c r="BU628" s="77"/>
      <c r="BV628" s="77"/>
      <c r="BW628" s="77"/>
      <c r="BX628" s="77"/>
      <c r="BY628" s="77"/>
      <c r="BZ628" s="77"/>
      <c r="CA628" s="77"/>
      <c r="CB628" s="77"/>
      <c r="CC628" s="77"/>
      <c r="CD628" s="77"/>
      <c r="CE628" s="77"/>
      <c r="CF628" s="77"/>
      <c r="CG628" s="77"/>
      <c r="CH628" s="77"/>
      <c r="CI628" s="77"/>
      <c r="CJ628" s="77"/>
      <c r="CK628" s="77"/>
      <c r="CL628" s="77"/>
      <c r="CM628" s="77"/>
      <c r="CN628" s="77"/>
      <c r="CO628" s="77"/>
      <c r="CP628" s="77"/>
      <c r="CQ628" s="77"/>
      <c r="CR628" s="77"/>
      <c r="CS628" s="77"/>
      <c r="CT628" s="77"/>
      <c r="CU628" s="77"/>
      <c r="CV628" s="77"/>
      <c r="CW628" s="77"/>
      <c r="CX628" s="77"/>
      <c r="CY628" s="77"/>
      <c r="CZ628" s="77"/>
      <c r="DA628" s="77"/>
      <c r="DB628" s="77"/>
      <c r="DC628" s="77"/>
      <c r="DD628" s="77"/>
      <c r="DE628" s="77"/>
      <c r="DF628" s="77"/>
      <c r="DG628" s="77"/>
      <c r="DH628" s="77"/>
      <c r="DI628" s="77"/>
      <c r="DJ628" s="77"/>
      <c r="DK628" s="77"/>
      <c r="DL628" s="77"/>
      <c r="DM628" s="77"/>
      <c r="DN628" s="77"/>
      <c r="DO628" s="77"/>
      <c r="DP628" s="77"/>
      <c r="DQ628" s="77"/>
      <c r="DR628" s="77"/>
      <c r="DS628" s="77"/>
      <c r="DT628" s="77"/>
      <c r="DU628" s="77"/>
      <c r="DV628" s="77"/>
      <c r="DW628" s="77"/>
      <c r="DX628" s="77"/>
      <c r="DY628" s="77"/>
      <c r="DZ628" s="77"/>
      <c r="EA628" s="77"/>
      <c r="EB628" s="77"/>
      <c r="EC628" s="77"/>
      <c r="ED628" s="77"/>
      <c r="EE628" s="77"/>
      <c r="EF628" s="77"/>
      <c r="EG628" s="77"/>
      <c r="EH628" s="77"/>
      <c r="EI628" s="77"/>
      <c r="EJ628" s="77"/>
      <c r="EK628" s="77"/>
      <c r="EL628" s="77"/>
      <c r="EM628" s="77"/>
      <c r="EN628" s="77"/>
      <c r="EO628" s="77"/>
      <c r="EP628" s="77"/>
      <c r="EQ628" s="77"/>
      <c r="ER628" s="77"/>
      <c r="ES628" s="77"/>
      <c r="ET628" s="77"/>
      <c r="EU628" s="77"/>
      <c r="EV628" s="77"/>
      <c r="EW628" s="77"/>
      <c r="EX628" s="77"/>
      <c r="EY628" s="77"/>
      <c r="EZ628" s="77"/>
      <c r="FA628" s="77"/>
      <c r="FB628" s="77"/>
      <c r="FC628" s="77"/>
      <c r="FD628" s="77"/>
      <c r="FE628" s="77"/>
      <c r="FF628" s="77"/>
      <c r="FG628" s="77"/>
      <c r="FH628" s="77"/>
      <c r="FI628" s="77"/>
      <c r="FJ628" s="77"/>
      <c r="FK628" s="77"/>
    </row>
    <row r="629" spans="1:167" s="78" customFormat="1" x14ac:dyDescent="0.2">
      <c r="A629" s="97" t="s">
        <v>2402</v>
      </c>
      <c r="B629" s="97" t="s">
        <v>991</v>
      </c>
      <c r="C629" s="98" t="s">
        <v>1559</v>
      </c>
      <c r="D629" s="99" t="s">
        <v>5</v>
      </c>
      <c r="E629" s="99">
        <v>3</v>
      </c>
      <c r="F629" s="99"/>
      <c r="G629" s="105">
        <v>5</v>
      </c>
      <c r="H629" s="101">
        <f t="shared" si="32"/>
        <v>1.6666666666666666E-2</v>
      </c>
      <c r="I629" s="123">
        <v>406.39</v>
      </c>
      <c r="J629" s="103"/>
      <c r="K629" s="101"/>
      <c r="L629" s="102">
        <f t="shared" si="34"/>
        <v>20.32</v>
      </c>
      <c r="M629" s="102">
        <f t="shared" si="33"/>
        <v>609.6</v>
      </c>
      <c r="N629" s="104"/>
      <c r="O629" s="103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  <c r="AG629" s="77"/>
      <c r="AH629" s="77"/>
      <c r="AI629" s="77"/>
      <c r="AJ629" s="77"/>
      <c r="AK629" s="77"/>
      <c r="AL629" s="77"/>
      <c r="AM629" s="77"/>
      <c r="AN629" s="77"/>
      <c r="AO629" s="77"/>
      <c r="AP629" s="77"/>
      <c r="AQ629" s="77"/>
      <c r="AR629" s="77"/>
      <c r="AS629" s="77"/>
      <c r="AT629" s="77"/>
      <c r="AU629" s="77"/>
      <c r="AV629" s="77"/>
      <c r="AW629" s="77"/>
      <c r="AX629" s="77"/>
      <c r="AY629" s="77"/>
      <c r="AZ629" s="77"/>
      <c r="BA629" s="77"/>
      <c r="BB629" s="77"/>
      <c r="BC629" s="77"/>
      <c r="BD629" s="77"/>
      <c r="BE629" s="77"/>
      <c r="BF629" s="77"/>
      <c r="BG629" s="77"/>
      <c r="BH629" s="77"/>
      <c r="BI629" s="77"/>
      <c r="BJ629" s="77"/>
      <c r="BK629" s="77"/>
      <c r="BL629" s="77"/>
      <c r="BM629" s="77"/>
      <c r="BN629" s="77"/>
      <c r="BO629" s="77"/>
      <c r="BP629" s="77"/>
      <c r="BQ629" s="77"/>
      <c r="BR629" s="77"/>
      <c r="BS629" s="77"/>
      <c r="BT629" s="77"/>
      <c r="BU629" s="77"/>
      <c r="BV629" s="77"/>
      <c r="BW629" s="77"/>
      <c r="BX629" s="77"/>
      <c r="BY629" s="77"/>
      <c r="BZ629" s="77"/>
      <c r="CA629" s="77"/>
      <c r="CB629" s="77"/>
      <c r="CC629" s="77"/>
      <c r="CD629" s="77"/>
      <c r="CE629" s="77"/>
      <c r="CF629" s="77"/>
      <c r="CG629" s="77"/>
      <c r="CH629" s="77"/>
      <c r="CI629" s="77"/>
      <c r="CJ629" s="77"/>
      <c r="CK629" s="77"/>
      <c r="CL629" s="77"/>
      <c r="CM629" s="77"/>
      <c r="CN629" s="77"/>
      <c r="CO629" s="77"/>
      <c r="CP629" s="77"/>
      <c r="CQ629" s="77"/>
      <c r="CR629" s="77"/>
      <c r="CS629" s="77"/>
      <c r="CT629" s="77"/>
      <c r="CU629" s="77"/>
      <c r="CV629" s="77"/>
      <c r="CW629" s="77"/>
      <c r="CX629" s="77"/>
      <c r="CY629" s="77"/>
      <c r="CZ629" s="77"/>
      <c r="DA629" s="77"/>
      <c r="DB629" s="77"/>
      <c r="DC629" s="77"/>
      <c r="DD629" s="77"/>
      <c r="DE629" s="77"/>
      <c r="DF629" s="77"/>
      <c r="DG629" s="77"/>
      <c r="DH629" s="77"/>
      <c r="DI629" s="77"/>
      <c r="DJ629" s="77"/>
      <c r="DK629" s="77"/>
      <c r="DL629" s="77"/>
      <c r="DM629" s="77"/>
      <c r="DN629" s="77"/>
      <c r="DO629" s="77"/>
      <c r="DP629" s="77"/>
      <c r="DQ629" s="77"/>
      <c r="DR629" s="77"/>
      <c r="DS629" s="77"/>
      <c r="DT629" s="77"/>
      <c r="DU629" s="77"/>
      <c r="DV629" s="77"/>
      <c r="DW629" s="77"/>
      <c r="DX629" s="77"/>
      <c r="DY629" s="77"/>
      <c r="DZ629" s="77"/>
      <c r="EA629" s="77"/>
      <c r="EB629" s="77"/>
      <c r="EC629" s="77"/>
      <c r="ED629" s="77"/>
      <c r="EE629" s="77"/>
      <c r="EF629" s="77"/>
      <c r="EG629" s="77"/>
      <c r="EH629" s="77"/>
      <c r="EI629" s="77"/>
      <c r="EJ629" s="77"/>
      <c r="EK629" s="77"/>
      <c r="EL629" s="77"/>
      <c r="EM629" s="77"/>
      <c r="EN629" s="77"/>
      <c r="EO629" s="77"/>
      <c r="EP629" s="77"/>
      <c r="EQ629" s="77"/>
      <c r="ER629" s="77"/>
      <c r="ES629" s="77"/>
      <c r="ET629" s="77"/>
      <c r="EU629" s="77"/>
      <c r="EV629" s="77"/>
      <c r="EW629" s="77"/>
      <c r="EX629" s="77"/>
      <c r="EY629" s="77"/>
      <c r="EZ629" s="77"/>
      <c r="FA629" s="77"/>
      <c r="FB629" s="77"/>
      <c r="FC629" s="77"/>
      <c r="FD629" s="77"/>
      <c r="FE629" s="77"/>
      <c r="FF629" s="77"/>
      <c r="FG629" s="77"/>
      <c r="FH629" s="77"/>
      <c r="FI629" s="77"/>
      <c r="FJ629" s="77"/>
      <c r="FK629" s="77"/>
    </row>
    <row r="630" spans="1:167" s="78" customFormat="1" x14ac:dyDescent="0.2">
      <c r="A630" s="97" t="s">
        <v>2403</v>
      </c>
      <c r="B630" s="97" t="s">
        <v>992</v>
      </c>
      <c r="C630" s="98" t="s">
        <v>1560</v>
      </c>
      <c r="D630" s="99" t="s">
        <v>5</v>
      </c>
      <c r="E630" s="99">
        <v>1</v>
      </c>
      <c r="F630" s="99"/>
      <c r="G630" s="105">
        <v>5</v>
      </c>
      <c r="H630" s="101">
        <f t="shared" si="32"/>
        <v>1.6666666666666666E-2</v>
      </c>
      <c r="I630" s="123">
        <v>35.19</v>
      </c>
      <c r="J630" s="103"/>
      <c r="K630" s="101"/>
      <c r="L630" s="102">
        <f t="shared" si="34"/>
        <v>0.59</v>
      </c>
      <c r="M630" s="102">
        <f t="shared" si="33"/>
        <v>17.7</v>
      </c>
      <c r="N630" s="104"/>
      <c r="O630" s="103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  <c r="AG630" s="77"/>
      <c r="AH630" s="77"/>
      <c r="AI630" s="77"/>
      <c r="AJ630" s="77"/>
      <c r="AK630" s="77"/>
      <c r="AL630" s="77"/>
      <c r="AM630" s="77"/>
      <c r="AN630" s="77"/>
      <c r="AO630" s="77"/>
      <c r="AP630" s="77"/>
      <c r="AQ630" s="77"/>
      <c r="AR630" s="77"/>
      <c r="AS630" s="77"/>
      <c r="AT630" s="77"/>
      <c r="AU630" s="77"/>
      <c r="AV630" s="77"/>
      <c r="AW630" s="77"/>
      <c r="AX630" s="77"/>
      <c r="AY630" s="77"/>
      <c r="AZ630" s="77"/>
      <c r="BA630" s="77"/>
      <c r="BB630" s="77"/>
      <c r="BC630" s="77"/>
      <c r="BD630" s="77"/>
      <c r="BE630" s="77"/>
      <c r="BF630" s="77"/>
      <c r="BG630" s="77"/>
      <c r="BH630" s="77"/>
      <c r="BI630" s="77"/>
      <c r="BJ630" s="77"/>
      <c r="BK630" s="77"/>
      <c r="BL630" s="77"/>
      <c r="BM630" s="77"/>
      <c r="BN630" s="77"/>
      <c r="BO630" s="77"/>
      <c r="BP630" s="77"/>
      <c r="BQ630" s="77"/>
      <c r="BR630" s="77"/>
      <c r="BS630" s="77"/>
      <c r="BT630" s="77"/>
      <c r="BU630" s="77"/>
      <c r="BV630" s="77"/>
      <c r="BW630" s="77"/>
      <c r="BX630" s="77"/>
      <c r="BY630" s="77"/>
      <c r="BZ630" s="77"/>
      <c r="CA630" s="77"/>
      <c r="CB630" s="77"/>
      <c r="CC630" s="77"/>
      <c r="CD630" s="77"/>
      <c r="CE630" s="77"/>
      <c r="CF630" s="77"/>
      <c r="CG630" s="77"/>
      <c r="CH630" s="77"/>
      <c r="CI630" s="77"/>
      <c r="CJ630" s="77"/>
      <c r="CK630" s="77"/>
      <c r="CL630" s="77"/>
      <c r="CM630" s="77"/>
      <c r="CN630" s="77"/>
      <c r="CO630" s="77"/>
      <c r="CP630" s="77"/>
      <c r="CQ630" s="77"/>
      <c r="CR630" s="77"/>
      <c r="CS630" s="77"/>
      <c r="CT630" s="77"/>
      <c r="CU630" s="77"/>
      <c r="CV630" s="77"/>
      <c r="CW630" s="77"/>
      <c r="CX630" s="77"/>
      <c r="CY630" s="77"/>
      <c r="CZ630" s="77"/>
      <c r="DA630" s="77"/>
      <c r="DB630" s="77"/>
      <c r="DC630" s="77"/>
      <c r="DD630" s="77"/>
      <c r="DE630" s="77"/>
      <c r="DF630" s="77"/>
      <c r="DG630" s="77"/>
      <c r="DH630" s="77"/>
      <c r="DI630" s="77"/>
      <c r="DJ630" s="77"/>
      <c r="DK630" s="77"/>
      <c r="DL630" s="77"/>
      <c r="DM630" s="77"/>
      <c r="DN630" s="77"/>
      <c r="DO630" s="77"/>
      <c r="DP630" s="77"/>
      <c r="DQ630" s="77"/>
      <c r="DR630" s="77"/>
      <c r="DS630" s="77"/>
      <c r="DT630" s="77"/>
      <c r="DU630" s="77"/>
      <c r="DV630" s="77"/>
      <c r="DW630" s="77"/>
      <c r="DX630" s="77"/>
      <c r="DY630" s="77"/>
      <c r="DZ630" s="77"/>
      <c r="EA630" s="77"/>
      <c r="EB630" s="77"/>
      <c r="EC630" s="77"/>
      <c r="ED630" s="77"/>
      <c r="EE630" s="77"/>
      <c r="EF630" s="77"/>
      <c r="EG630" s="77"/>
      <c r="EH630" s="77"/>
      <c r="EI630" s="77"/>
      <c r="EJ630" s="77"/>
      <c r="EK630" s="77"/>
      <c r="EL630" s="77"/>
      <c r="EM630" s="77"/>
      <c r="EN630" s="77"/>
      <c r="EO630" s="77"/>
      <c r="EP630" s="77"/>
      <c r="EQ630" s="77"/>
      <c r="ER630" s="77"/>
      <c r="ES630" s="77"/>
      <c r="ET630" s="77"/>
      <c r="EU630" s="77"/>
      <c r="EV630" s="77"/>
      <c r="EW630" s="77"/>
      <c r="EX630" s="77"/>
      <c r="EY630" s="77"/>
      <c r="EZ630" s="77"/>
      <c r="FA630" s="77"/>
      <c r="FB630" s="77"/>
      <c r="FC630" s="77"/>
      <c r="FD630" s="77"/>
      <c r="FE630" s="77"/>
      <c r="FF630" s="77"/>
      <c r="FG630" s="77"/>
      <c r="FH630" s="77"/>
      <c r="FI630" s="77"/>
      <c r="FJ630" s="77"/>
      <c r="FK630" s="77"/>
    </row>
    <row r="631" spans="1:167" s="78" customFormat="1" x14ac:dyDescent="0.2">
      <c r="A631" s="97" t="s">
        <v>2404</v>
      </c>
      <c r="B631" s="97" t="s">
        <v>993</v>
      </c>
      <c r="C631" s="98" t="s">
        <v>1561</v>
      </c>
      <c r="D631" s="99" t="s">
        <v>5</v>
      </c>
      <c r="E631" s="99">
        <v>1</v>
      </c>
      <c r="F631" s="99"/>
      <c r="G631" s="105">
        <v>10</v>
      </c>
      <c r="H631" s="101">
        <f t="shared" si="32"/>
        <v>8.3333333333333332E-3</v>
      </c>
      <c r="I631" s="123">
        <v>776.63</v>
      </c>
      <c r="J631" s="103"/>
      <c r="K631" s="101"/>
      <c r="L631" s="102">
        <f t="shared" si="34"/>
        <v>6.47</v>
      </c>
      <c r="M631" s="102">
        <f t="shared" si="33"/>
        <v>194.1</v>
      </c>
      <c r="N631" s="104"/>
      <c r="O631" s="103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  <c r="AG631" s="77"/>
      <c r="AH631" s="77"/>
      <c r="AI631" s="77"/>
      <c r="AJ631" s="77"/>
      <c r="AK631" s="77"/>
      <c r="AL631" s="77"/>
      <c r="AM631" s="77"/>
      <c r="AN631" s="77"/>
      <c r="AO631" s="77"/>
      <c r="AP631" s="77"/>
      <c r="AQ631" s="77"/>
      <c r="AR631" s="77"/>
      <c r="AS631" s="77"/>
      <c r="AT631" s="77"/>
      <c r="AU631" s="77"/>
      <c r="AV631" s="77"/>
      <c r="AW631" s="77"/>
      <c r="AX631" s="77"/>
      <c r="AY631" s="77"/>
      <c r="AZ631" s="77"/>
      <c r="BA631" s="77"/>
      <c r="BB631" s="77"/>
      <c r="BC631" s="77"/>
      <c r="BD631" s="77"/>
      <c r="BE631" s="77"/>
      <c r="BF631" s="77"/>
      <c r="BG631" s="77"/>
      <c r="BH631" s="77"/>
      <c r="BI631" s="77"/>
      <c r="BJ631" s="77"/>
      <c r="BK631" s="77"/>
      <c r="BL631" s="77"/>
      <c r="BM631" s="77"/>
      <c r="BN631" s="77"/>
      <c r="BO631" s="77"/>
      <c r="BP631" s="77"/>
      <c r="BQ631" s="77"/>
      <c r="BR631" s="77"/>
      <c r="BS631" s="77"/>
      <c r="BT631" s="77"/>
      <c r="BU631" s="77"/>
      <c r="BV631" s="77"/>
      <c r="BW631" s="77"/>
      <c r="BX631" s="77"/>
      <c r="BY631" s="77"/>
      <c r="BZ631" s="77"/>
      <c r="CA631" s="77"/>
      <c r="CB631" s="77"/>
      <c r="CC631" s="77"/>
      <c r="CD631" s="77"/>
      <c r="CE631" s="77"/>
      <c r="CF631" s="77"/>
      <c r="CG631" s="77"/>
      <c r="CH631" s="77"/>
      <c r="CI631" s="77"/>
      <c r="CJ631" s="77"/>
      <c r="CK631" s="77"/>
      <c r="CL631" s="77"/>
      <c r="CM631" s="77"/>
      <c r="CN631" s="77"/>
      <c r="CO631" s="77"/>
      <c r="CP631" s="77"/>
      <c r="CQ631" s="77"/>
      <c r="CR631" s="77"/>
      <c r="CS631" s="77"/>
      <c r="CT631" s="77"/>
      <c r="CU631" s="77"/>
      <c r="CV631" s="77"/>
      <c r="CW631" s="77"/>
      <c r="CX631" s="77"/>
      <c r="CY631" s="77"/>
      <c r="CZ631" s="77"/>
      <c r="DA631" s="77"/>
      <c r="DB631" s="77"/>
      <c r="DC631" s="77"/>
      <c r="DD631" s="77"/>
      <c r="DE631" s="77"/>
      <c r="DF631" s="77"/>
      <c r="DG631" s="77"/>
      <c r="DH631" s="77"/>
      <c r="DI631" s="77"/>
      <c r="DJ631" s="77"/>
      <c r="DK631" s="77"/>
      <c r="DL631" s="77"/>
      <c r="DM631" s="77"/>
      <c r="DN631" s="77"/>
      <c r="DO631" s="77"/>
      <c r="DP631" s="77"/>
      <c r="DQ631" s="77"/>
      <c r="DR631" s="77"/>
      <c r="DS631" s="77"/>
      <c r="DT631" s="77"/>
      <c r="DU631" s="77"/>
      <c r="DV631" s="77"/>
      <c r="DW631" s="77"/>
      <c r="DX631" s="77"/>
      <c r="DY631" s="77"/>
      <c r="DZ631" s="77"/>
      <c r="EA631" s="77"/>
      <c r="EB631" s="77"/>
      <c r="EC631" s="77"/>
      <c r="ED631" s="77"/>
      <c r="EE631" s="77"/>
      <c r="EF631" s="77"/>
      <c r="EG631" s="77"/>
      <c r="EH631" s="77"/>
      <c r="EI631" s="77"/>
      <c r="EJ631" s="77"/>
      <c r="EK631" s="77"/>
      <c r="EL631" s="77"/>
      <c r="EM631" s="77"/>
      <c r="EN631" s="77"/>
      <c r="EO631" s="77"/>
      <c r="EP631" s="77"/>
      <c r="EQ631" s="77"/>
      <c r="ER631" s="77"/>
      <c r="ES631" s="77"/>
      <c r="ET631" s="77"/>
      <c r="EU631" s="77"/>
      <c r="EV631" s="77"/>
      <c r="EW631" s="77"/>
      <c r="EX631" s="77"/>
      <c r="EY631" s="77"/>
      <c r="EZ631" s="77"/>
      <c r="FA631" s="77"/>
      <c r="FB631" s="77"/>
      <c r="FC631" s="77"/>
      <c r="FD631" s="77"/>
      <c r="FE631" s="77"/>
      <c r="FF631" s="77"/>
      <c r="FG631" s="77"/>
      <c r="FH631" s="77"/>
      <c r="FI631" s="77"/>
      <c r="FJ631" s="77"/>
      <c r="FK631" s="77"/>
    </row>
    <row r="632" spans="1:167" s="78" customFormat="1" x14ac:dyDescent="0.2">
      <c r="A632" s="97" t="s">
        <v>2405</v>
      </c>
      <c r="B632" s="97" t="s">
        <v>994</v>
      </c>
      <c r="C632" s="98" t="s">
        <v>1562</v>
      </c>
      <c r="D632" s="99" t="s">
        <v>5</v>
      </c>
      <c r="E632" s="99">
        <v>1</v>
      </c>
      <c r="F632" s="99"/>
      <c r="G632" s="105">
        <v>10</v>
      </c>
      <c r="H632" s="101">
        <f t="shared" si="32"/>
        <v>8.3333333333333332E-3</v>
      </c>
      <c r="I632" s="123">
        <v>2751.41</v>
      </c>
      <c r="J632" s="103"/>
      <c r="K632" s="101"/>
      <c r="L632" s="102">
        <f t="shared" si="34"/>
        <v>22.93</v>
      </c>
      <c r="M632" s="102">
        <f t="shared" si="33"/>
        <v>687.9</v>
      </c>
      <c r="N632" s="104"/>
      <c r="O632" s="103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  <c r="AG632" s="77"/>
      <c r="AH632" s="77"/>
      <c r="AI632" s="77"/>
      <c r="AJ632" s="77"/>
      <c r="AK632" s="77"/>
      <c r="AL632" s="77"/>
      <c r="AM632" s="77"/>
      <c r="AN632" s="77"/>
      <c r="AO632" s="77"/>
      <c r="AP632" s="77"/>
      <c r="AQ632" s="77"/>
      <c r="AR632" s="77"/>
      <c r="AS632" s="77"/>
      <c r="AT632" s="77"/>
      <c r="AU632" s="77"/>
      <c r="AV632" s="77"/>
      <c r="AW632" s="77"/>
      <c r="AX632" s="77"/>
      <c r="AY632" s="77"/>
      <c r="AZ632" s="77"/>
      <c r="BA632" s="77"/>
      <c r="BB632" s="77"/>
      <c r="BC632" s="77"/>
      <c r="BD632" s="77"/>
      <c r="BE632" s="77"/>
      <c r="BF632" s="77"/>
      <c r="BG632" s="77"/>
      <c r="BH632" s="77"/>
      <c r="BI632" s="77"/>
      <c r="BJ632" s="77"/>
      <c r="BK632" s="77"/>
      <c r="BL632" s="77"/>
      <c r="BM632" s="77"/>
      <c r="BN632" s="77"/>
      <c r="BO632" s="77"/>
      <c r="BP632" s="77"/>
      <c r="BQ632" s="77"/>
      <c r="BR632" s="77"/>
      <c r="BS632" s="77"/>
      <c r="BT632" s="77"/>
      <c r="BU632" s="77"/>
      <c r="BV632" s="77"/>
      <c r="BW632" s="77"/>
      <c r="BX632" s="77"/>
      <c r="BY632" s="77"/>
      <c r="BZ632" s="77"/>
      <c r="CA632" s="77"/>
      <c r="CB632" s="77"/>
      <c r="CC632" s="77"/>
      <c r="CD632" s="77"/>
      <c r="CE632" s="77"/>
      <c r="CF632" s="77"/>
      <c r="CG632" s="77"/>
      <c r="CH632" s="77"/>
      <c r="CI632" s="77"/>
      <c r="CJ632" s="77"/>
      <c r="CK632" s="77"/>
      <c r="CL632" s="77"/>
      <c r="CM632" s="77"/>
      <c r="CN632" s="77"/>
      <c r="CO632" s="77"/>
      <c r="CP632" s="77"/>
      <c r="CQ632" s="77"/>
      <c r="CR632" s="77"/>
      <c r="CS632" s="77"/>
      <c r="CT632" s="77"/>
      <c r="CU632" s="77"/>
      <c r="CV632" s="77"/>
      <c r="CW632" s="77"/>
      <c r="CX632" s="77"/>
      <c r="CY632" s="77"/>
      <c r="CZ632" s="77"/>
      <c r="DA632" s="77"/>
      <c r="DB632" s="77"/>
      <c r="DC632" s="77"/>
      <c r="DD632" s="77"/>
      <c r="DE632" s="77"/>
      <c r="DF632" s="77"/>
      <c r="DG632" s="77"/>
      <c r="DH632" s="77"/>
      <c r="DI632" s="77"/>
      <c r="DJ632" s="77"/>
      <c r="DK632" s="77"/>
      <c r="DL632" s="77"/>
      <c r="DM632" s="77"/>
      <c r="DN632" s="77"/>
      <c r="DO632" s="77"/>
      <c r="DP632" s="77"/>
      <c r="DQ632" s="77"/>
      <c r="DR632" s="77"/>
      <c r="DS632" s="77"/>
      <c r="DT632" s="77"/>
      <c r="DU632" s="77"/>
      <c r="DV632" s="77"/>
      <c r="DW632" s="77"/>
      <c r="DX632" s="77"/>
      <c r="DY632" s="77"/>
      <c r="DZ632" s="77"/>
      <c r="EA632" s="77"/>
      <c r="EB632" s="77"/>
      <c r="EC632" s="77"/>
      <c r="ED632" s="77"/>
      <c r="EE632" s="77"/>
      <c r="EF632" s="77"/>
      <c r="EG632" s="77"/>
      <c r="EH632" s="77"/>
      <c r="EI632" s="77"/>
      <c r="EJ632" s="77"/>
      <c r="EK632" s="77"/>
      <c r="EL632" s="77"/>
      <c r="EM632" s="77"/>
      <c r="EN632" s="77"/>
      <c r="EO632" s="77"/>
      <c r="EP632" s="77"/>
      <c r="EQ632" s="77"/>
      <c r="ER632" s="77"/>
      <c r="ES632" s="77"/>
      <c r="ET632" s="77"/>
      <c r="EU632" s="77"/>
      <c r="EV632" s="77"/>
      <c r="EW632" s="77"/>
      <c r="EX632" s="77"/>
      <c r="EY632" s="77"/>
      <c r="EZ632" s="77"/>
      <c r="FA632" s="77"/>
      <c r="FB632" s="77"/>
      <c r="FC632" s="77"/>
      <c r="FD632" s="77"/>
      <c r="FE632" s="77"/>
      <c r="FF632" s="77"/>
      <c r="FG632" s="77"/>
      <c r="FH632" s="77"/>
      <c r="FI632" s="77"/>
      <c r="FJ632" s="77"/>
      <c r="FK632" s="77"/>
    </row>
    <row r="633" spans="1:167" s="78" customFormat="1" x14ac:dyDescent="0.2">
      <c r="A633" s="97" t="s">
        <v>2406</v>
      </c>
      <c r="B633" s="97" t="s">
        <v>995</v>
      </c>
      <c r="C633" s="98" t="s">
        <v>1563</v>
      </c>
      <c r="D633" s="99" t="s">
        <v>5</v>
      </c>
      <c r="E633" s="99">
        <v>1</v>
      </c>
      <c r="F633" s="99"/>
      <c r="G633" s="105">
        <v>10</v>
      </c>
      <c r="H633" s="101">
        <f t="shared" si="32"/>
        <v>8.3333333333333332E-3</v>
      </c>
      <c r="I633" s="123">
        <v>225.76</v>
      </c>
      <c r="J633" s="103"/>
      <c r="K633" s="101"/>
      <c r="L633" s="102">
        <f t="shared" si="34"/>
        <v>1.88</v>
      </c>
      <c r="M633" s="102">
        <f t="shared" si="33"/>
        <v>56.4</v>
      </c>
      <c r="N633" s="104"/>
      <c r="O633" s="103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  <c r="AG633" s="77"/>
      <c r="AH633" s="77"/>
      <c r="AI633" s="77"/>
      <c r="AJ633" s="77"/>
      <c r="AK633" s="77"/>
      <c r="AL633" s="77"/>
      <c r="AM633" s="77"/>
      <c r="AN633" s="77"/>
      <c r="AO633" s="77"/>
      <c r="AP633" s="77"/>
      <c r="AQ633" s="77"/>
      <c r="AR633" s="77"/>
      <c r="AS633" s="77"/>
      <c r="AT633" s="77"/>
      <c r="AU633" s="77"/>
      <c r="AV633" s="77"/>
      <c r="AW633" s="77"/>
      <c r="AX633" s="77"/>
      <c r="AY633" s="77"/>
      <c r="AZ633" s="77"/>
      <c r="BA633" s="77"/>
      <c r="BB633" s="77"/>
      <c r="BC633" s="77"/>
      <c r="BD633" s="77"/>
      <c r="BE633" s="77"/>
      <c r="BF633" s="77"/>
      <c r="BG633" s="77"/>
      <c r="BH633" s="77"/>
      <c r="BI633" s="77"/>
      <c r="BJ633" s="77"/>
      <c r="BK633" s="77"/>
      <c r="BL633" s="77"/>
      <c r="BM633" s="77"/>
      <c r="BN633" s="77"/>
      <c r="BO633" s="77"/>
      <c r="BP633" s="77"/>
      <c r="BQ633" s="77"/>
      <c r="BR633" s="77"/>
      <c r="BS633" s="77"/>
      <c r="BT633" s="77"/>
      <c r="BU633" s="77"/>
      <c r="BV633" s="77"/>
      <c r="BW633" s="77"/>
      <c r="BX633" s="77"/>
      <c r="BY633" s="77"/>
      <c r="BZ633" s="77"/>
      <c r="CA633" s="77"/>
      <c r="CB633" s="77"/>
      <c r="CC633" s="77"/>
      <c r="CD633" s="77"/>
      <c r="CE633" s="77"/>
      <c r="CF633" s="77"/>
      <c r="CG633" s="77"/>
      <c r="CH633" s="77"/>
      <c r="CI633" s="77"/>
      <c r="CJ633" s="77"/>
      <c r="CK633" s="77"/>
      <c r="CL633" s="77"/>
      <c r="CM633" s="77"/>
      <c r="CN633" s="77"/>
      <c r="CO633" s="77"/>
      <c r="CP633" s="77"/>
      <c r="CQ633" s="77"/>
      <c r="CR633" s="77"/>
      <c r="CS633" s="77"/>
      <c r="CT633" s="77"/>
      <c r="CU633" s="77"/>
      <c r="CV633" s="77"/>
      <c r="CW633" s="77"/>
      <c r="CX633" s="77"/>
      <c r="CY633" s="77"/>
      <c r="CZ633" s="77"/>
      <c r="DA633" s="77"/>
      <c r="DB633" s="77"/>
      <c r="DC633" s="77"/>
      <c r="DD633" s="77"/>
      <c r="DE633" s="77"/>
      <c r="DF633" s="77"/>
      <c r="DG633" s="77"/>
      <c r="DH633" s="77"/>
      <c r="DI633" s="77"/>
      <c r="DJ633" s="77"/>
      <c r="DK633" s="77"/>
      <c r="DL633" s="77"/>
      <c r="DM633" s="77"/>
      <c r="DN633" s="77"/>
      <c r="DO633" s="77"/>
      <c r="DP633" s="77"/>
      <c r="DQ633" s="77"/>
      <c r="DR633" s="77"/>
      <c r="DS633" s="77"/>
      <c r="DT633" s="77"/>
      <c r="DU633" s="77"/>
      <c r="DV633" s="77"/>
      <c r="DW633" s="77"/>
      <c r="DX633" s="77"/>
      <c r="DY633" s="77"/>
      <c r="DZ633" s="77"/>
      <c r="EA633" s="77"/>
      <c r="EB633" s="77"/>
      <c r="EC633" s="77"/>
      <c r="ED633" s="77"/>
      <c r="EE633" s="77"/>
      <c r="EF633" s="77"/>
      <c r="EG633" s="77"/>
      <c r="EH633" s="77"/>
      <c r="EI633" s="77"/>
      <c r="EJ633" s="77"/>
      <c r="EK633" s="77"/>
      <c r="EL633" s="77"/>
      <c r="EM633" s="77"/>
      <c r="EN633" s="77"/>
      <c r="EO633" s="77"/>
      <c r="EP633" s="77"/>
      <c r="EQ633" s="77"/>
      <c r="ER633" s="77"/>
      <c r="ES633" s="77"/>
      <c r="ET633" s="77"/>
      <c r="EU633" s="77"/>
      <c r="EV633" s="77"/>
      <c r="EW633" s="77"/>
      <c r="EX633" s="77"/>
      <c r="EY633" s="77"/>
      <c r="EZ633" s="77"/>
      <c r="FA633" s="77"/>
      <c r="FB633" s="77"/>
      <c r="FC633" s="77"/>
      <c r="FD633" s="77"/>
      <c r="FE633" s="77"/>
      <c r="FF633" s="77"/>
      <c r="FG633" s="77"/>
      <c r="FH633" s="77"/>
      <c r="FI633" s="77"/>
      <c r="FJ633" s="77"/>
      <c r="FK633" s="77"/>
    </row>
    <row r="634" spans="1:167" s="78" customFormat="1" x14ac:dyDescent="0.2">
      <c r="A634" s="97" t="s">
        <v>2407</v>
      </c>
      <c r="B634" s="97" t="s">
        <v>996</v>
      </c>
      <c r="C634" s="98" t="s">
        <v>1564</v>
      </c>
      <c r="D634" s="99" t="s">
        <v>65</v>
      </c>
      <c r="E634" s="99">
        <v>1</v>
      </c>
      <c r="F634" s="99"/>
      <c r="G634" s="105">
        <v>5</v>
      </c>
      <c r="H634" s="101">
        <f t="shared" si="32"/>
        <v>1.6666666666666666E-2</v>
      </c>
      <c r="I634" s="123">
        <v>9900</v>
      </c>
      <c r="J634" s="103"/>
      <c r="K634" s="101"/>
      <c r="L634" s="102">
        <f t="shared" si="34"/>
        <v>165</v>
      </c>
      <c r="M634" s="102">
        <f t="shared" si="33"/>
        <v>4950</v>
      </c>
      <c r="N634" s="104"/>
      <c r="O634" s="103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  <c r="AG634" s="77"/>
      <c r="AH634" s="77"/>
      <c r="AI634" s="77"/>
      <c r="AJ634" s="77"/>
      <c r="AK634" s="77"/>
      <c r="AL634" s="77"/>
      <c r="AM634" s="77"/>
      <c r="AN634" s="77"/>
      <c r="AO634" s="77"/>
      <c r="AP634" s="77"/>
      <c r="AQ634" s="77"/>
      <c r="AR634" s="77"/>
      <c r="AS634" s="77"/>
      <c r="AT634" s="77"/>
      <c r="AU634" s="77"/>
      <c r="AV634" s="77"/>
      <c r="AW634" s="77"/>
      <c r="AX634" s="77"/>
      <c r="AY634" s="77"/>
      <c r="AZ634" s="77"/>
      <c r="BA634" s="77"/>
      <c r="BB634" s="77"/>
      <c r="BC634" s="77"/>
      <c r="BD634" s="77"/>
      <c r="BE634" s="77"/>
      <c r="BF634" s="77"/>
      <c r="BG634" s="77"/>
      <c r="BH634" s="77"/>
      <c r="BI634" s="77"/>
      <c r="BJ634" s="77"/>
      <c r="BK634" s="77"/>
      <c r="BL634" s="77"/>
      <c r="BM634" s="77"/>
      <c r="BN634" s="77"/>
      <c r="BO634" s="77"/>
      <c r="BP634" s="77"/>
      <c r="BQ634" s="77"/>
      <c r="BR634" s="77"/>
      <c r="BS634" s="77"/>
      <c r="BT634" s="77"/>
      <c r="BU634" s="77"/>
      <c r="BV634" s="77"/>
      <c r="BW634" s="77"/>
      <c r="BX634" s="77"/>
      <c r="BY634" s="77"/>
      <c r="BZ634" s="77"/>
      <c r="CA634" s="77"/>
      <c r="CB634" s="77"/>
      <c r="CC634" s="77"/>
      <c r="CD634" s="77"/>
      <c r="CE634" s="77"/>
      <c r="CF634" s="77"/>
      <c r="CG634" s="77"/>
      <c r="CH634" s="77"/>
      <c r="CI634" s="77"/>
      <c r="CJ634" s="77"/>
      <c r="CK634" s="77"/>
      <c r="CL634" s="77"/>
      <c r="CM634" s="77"/>
      <c r="CN634" s="77"/>
      <c r="CO634" s="77"/>
      <c r="CP634" s="77"/>
      <c r="CQ634" s="77"/>
      <c r="CR634" s="77"/>
      <c r="CS634" s="77"/>
      <c r="CT634" s="77"/>
      <c r="CU634" s="77"/>
      <c r="CV634" s="77"/>
      <c r="CW634" s="77"/>
      <c r="CX634" s="77"/>
      <c r="CY634" s="77"/>
      <c r="CZ634" s="77"/>
      <c r="DA634" s="77"/>
      <c r="DB634" s="77"/>
      <c r="DC634" s="77"/>
      <c r="DD634" s="77"/>
      <c r="DE634" s="77"/>
      <c r="DF634" s="77"/>
      <c r="DG634" s="77"/>
      <c r="DH634" s="77"/>
      <c r="DI634" s="77"/>
      <c r="DJ634" s="77"/>
      <c r="DK634" s="77"/>
      <c r="DL634" s="77"/>
      <c r="DM634" s="77"/>
      <c r="DN634" s="77"/>
      <c r="DO634" s="77"/>
      <c r="DP634" s="77"/>
      <c r="DQ634" s="77"/>
      <c r="DR634" s="77"/>
      <c r="DS634" s="77"/>
      <c r="DT634" s="77"/>
      <c r="DU634" s="77"/>
      <c r="DV634" s="77"/>
      <c r="DW634" s="77"/>
      <c r="DX634" s="77"/>
      <c r="DY634" s="77"/>
      <c r="DZ634" s="77"/>
      <c r="EA634" s="77"/>
      <c r="EB634" s="77"/>
      <c r="EC634" s="77"/>
      <c r="ED634" s="77"/>
      <c r="EE634" s="77"/>
      <c r="EF634" s="77"/>
      <c r="EG634" s="77"/>
      <c r="EH634" s="77"/>
      <c r="EI634" s="77"/>
      <c r="EJ634" s="77"/>
      <c r="EK634" s="77"/>
      <c r="EL634" s="77"/>
      <c r="EM634" s="77"/>
      <c r="EN634" s="77"/>
      <c r="EO634" s="77"/>
      <c r="EP634" s="77"/>
      <c r="EQ634" s="77"/>
      <c r="ER634" s="77"/>
      <c r="ES634" s="77"/>
      <c r="ET634" s="77"/>
      <c r="EU634" s="77"/>
      <c r="EV634" s="77"/>
      <c r="EW634" s="77"/>
      <c r="EX634" s="77"/>
      <c r="EY634" s="77"/>
      <c r="EZ634" s="77"/>
      <c r="FA634" s="77"/>
      <c r="FB634" s="77"/>
      <c r="FC634" s="77"/>
      <c r="FD634" s="77"/>
      <c r="FE634" s="77"/>
      <c r="FF634" s="77"/>
      <c r="FG634" s="77"/>
      <c r="FH634" s="77"/>
      <c r="FI634" s="77"/>
      <c r="FJ634" s="77"/>
      <c r="FK634" s="77"/>
    </row>
    <row r="635" spans="1:167" s="78" customFormat="1" x14ac:dyDescent="0.2">
      <c r="A635" s="97" t="s">
        <v>2408</v>
      </c>
      <c r="B635" s="97" t="s">
        <v>997</v>
      </c>
      <c r="C635" s="98" t="s">
        <v>1565</v>
      </c>
      <c r="D635" s="99" t="s">
        <v>65</v>
      </c>
      <c r="E635" s="99">
        <v>2</v>
      </c>
      <c r="F635" s="99"/>
      <c r="G635" s="105">
        <v>5</v>
      </c>
      <c r="H635" s="101">
        <f t="shared" si="32"/>
        <v>1.6666666666666666E-2</v>
      </c>
      <c r="I635" s="123">
        <v>2127.85</v>
      </c>
      <c r="J635" s="103"/>
      <c r="K635" s="101"/>
      <c r="L635" s="102">
        <f t="shared" si="34"/>
        <v>70.930000000000007</v>
      </c>
      <c r="M635" s="102">
        <f t="shared" si="33"/>
        <v>2127.9</v>
      </c>
      <c r="N635" s="104"/>
      <c r="O635" s="103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  <c r="AG635" s="77"/>
      <c r="AH635" s="77"/>
      <c r="AI635" s="77"/>
      <c r="AJ635" s="77"/>
      <c r="AK635" s="77"/>
      <c r="AL635" s="77"/>
      <c r="AM635" s="77"/>
      <c r="AN635" s="77"/>
      <c r="AO635" s="77"/>
      <c r="AP635" s="77"/>
      <c r="AQ635" s="77"/>
      <c r="AR635" s="77"/>
      <c r="AS635" s="77"/>
      <c r="AT635" s="77"/>
      <c r="AU635" s="77"/>
      <c r="AV635" s="77"/>
      <c r="AW635" s="77"/>
      <c r="AX635" s="77"/>
      <c r="AY635" s="77"/>
      <c r="AZ635" s="77"/>
      <c r="BA635" s="77"/>
      <c r="BB635" s="77"/>
      <c r="BC635" s="77"/>
      <c r="BD635" s="77"/>
      <c r="BE635" s="77"/>
      <c r="BF635" s="77"/>
      <c r="BG635" s="77"/>
      <c r="BH635" s="77"/>
      <c r="BI635" s="77"/>
      <c r="BJ635" s="77"/>
      <c r="BK635" s="77"/>
      <c r="BL635" s="77"/>
      <c r="BM635" s="77"/>
      <c r="BN635" s="77"/>
      <c r="BO635" s="77"/>
      <c r="BP635" s="77"/>
      <c r="BQ635" s="77"/>
      <c r="BR635" s="77"/>
      <c r="BS635" s="77"/>
      <c r="BT635" s="77"/>
      <c r="BU635" s="77"/>
      <c r="BV635" s="77"/>
      <c r="BW635" s="77"/>
      <c r="BX635" s="77"/>
      <c r="BY635" s="77"/>
      <c r="BZ635" s="77"/>
      <c r="CA635" s="77"/>
      <c r="CB635" s="77"/>
      <c r="CC635" s="77"/>
      <c r="CD635" s="77"/>
      <c r="CE635" s="77"/>
      <c r="CF635" s="77"/>
      <c r="CG635" s="77"/>
      <c r="CH635" s="77"/>
      <c r="CI635" s="77"/>
      <c r="CJ635" s="77"/>
      <c r="CK635" s="77"/>
      <c r="CL635" s="77"/>
      <c r="CM635" s="77"/>
      <c r="CN635" s="77"/>
      <c r="CO635" s="77"/>
      <c r="CP635" s="77"/>
      <c r="CQ635" s="77"/>
      <c r="CR635" s="77"/>
      <c r="CS635" s="77"/>
      <c r="CT635" s="77"/>
      <c r="CU635" s="77"/>
      <c r="CV635" s="77"/>
      <c r="CW635" s="77"/>
      <c r="CX635" s="77"/>
      <c r="CY635" s="77"/>
      <c r="CZ635" s="77"/>
      <c r="DA635" s="77"/>
      <c r="DB635" s="77"/>
      <c r="DC635" s="77"/>
      <c r="DD635" s="77"/>
      <c r="DE635" s="77"/>
      <c r="DF635" s="77"/>
      <c r="DG635" s="77"/>
      <c r="DH635" s="77"/>
      <c r="DI635" s="77"/>
      <c r="DJ635" s="77"/>
      <c r="DK635" s="77"/>
      <c r="DL635" s="77"/>
      <c r="DM635" s="77"/>
      <c r="DN635" s="77"/>
      <c r="DO635" s="77"/>
      <c r="DP635" s="77"/>
      <c r="DQ635" s="77"/>
      <c r="DR635" s="77"/>
      <c r="DS635" s="77"/>
      <c r="DT635" s="77"/>
      <c r="DU635" s="77"/>
      <c r="DV635" s="77"/>
      <c r="DW635" s="77"/>
      <c r="DX635" s="77"/>
      <c r="DY635" s="77"/>
      <c r="DZ635" s="77"/>
      <c r="EA635" s="77"/>
      <c r="EB635" s="77"/>
      <c r="EC635" s="77"/>
      <c r="ED635" s="77"/>
      <c r="EE635" s="77"/>
      <c r="EF635" s="77"/>
      <c r="EG635" s="77"/>
      <c r="EH635" s="77"/>
      <c r="EI635" s="77"/>
      <c r="EJ635" s="77"/>
      <c r="EK635" s="77"/>
      <c r="EL635" s="77"/>
      <c r="EM635" s="77"/>
      <c r="EN635" s="77"/>
      <c r="EO635" s="77"/>
      <c r="EP635" s="77"/>
      <c r="EQ635" s="77"/>
      <c r="ER635" s="77"/>
      <c r="ES635" s="77"/>
      <c r="ET635" s="77"/>
      <c r="EU635" s="77"/>
      <c r="EV635" s="77"/>
      <c r="EW635" s="77"/>
      <c r="EX635" s="77"/>
      <c r="EY635" s="77"/>
      <c r="EZ635" s="77"/>
      <c r="FA635" s="77"/>
      <c r="FB635" s="77"/>
      <c r="FC635" s="77"/>
      <c r="FD635" s="77"/>
      <c r="FE635" s="77"/>
      <c r="FF635" s="77"/>
      <c r="FG635" s="77"/>
      <c r="FH635" s="77"/>
      <c r="FI635" s="77"/>
      <c r="FJ635" s="77"/>
      <c r="FK635" s="77"/>
    </row>
    <row r="636" spans="1:167" s="78" customFormat="1" x14ac:dyDescent="0.2">
      <c r="A636" s="97" t="s">
        <v>2409</v>
      </c>
      <c r="B636" s="97" t="s">
        <v>998</v>
      </c>
      <c r="C636" s="98" t="s">
        <v>1566</v>
      </c>
      <c r="D636" s="99" t="s">
        <v>65</v>
      </c>
      <c r="E636" s="99">
        <v>3</v>
      </c>
      <c r="F636" s="99"/>
      <c r="G636" s="105">
        <v>5</v>
      </c>
      <c r="H636" s="101">
        <f t="shared" si="32"/>
        <v>1.6666666666666666E-2</v>
      </c>
      <c r="I636" s="123">
        <v>646.75</v>
      </c>
      <c r="J636" s="103"/>
      <c r="K636" s="101"/>
      <c r="L636" s="102">
        <f t="shared" si="34"/>
        <v>32.340000000000003</v>
      </c>
      <c r="M636" s="102">
        <f t="shared" si="33"/>
        <v>970.2</v>
      </c>
      <c r="N636" s="104"/>
      <c r="O636" s="103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  <c r="AG636" s="77"/>
      <c r="AH636" s="77"/>
      <c r="AI636" s="77"/>
      <c r="AJ636" s="77"/>
      <c r="AK636" s="77"/>
      <c r="AL636" s="77"/>
      <c r="AM636" s="77"/>
      <c r="AN636" s="77"/>
      <c r="AO636" s="77"/>
      <c r="AP636" s="77"/>
      <c r="AQ636" s="77"/>
      <c r="AR636" s="77"/>
      <c r="AS636" s="77"/>
      <c r="AT636" s="77"/>
      <c r="AU636" s="77"/>
      <c r="AV636" s="77"/>
      <c r="AW636" s="77"/>
      <c r="AX636" s="77"/>
      <c r="AY636" s="77"/>
      <c r="AZ636" s="77"/>
      <c r="BA636" s="77"/>
      <c r="BB636" s="77"/>
      <c r="BC636" s="77"/>
      <c r="BD636" s="77"/>
      <c r="BE636" s="77"/>
      <c r="BF636" s="77"/>
      <c r="BG636" s="77"/>
      <c r="BH636" s="77"/>
      <c r="BI636" s="77"/>
      <c r="BJ636" s="77"/>
      <c r="BK636" s="77"/>
      <c r="BL636" s="77"/>
      <c r="BM636" s="77"/>
      <c r="BN636" s="77"/>
      <c r="BO636" s="77"/>
      <c r="BP636" s="77"/>
      <c r="BQ636" s="77"/>
      <c r="BR636" s="77"/>
      <c r="BS636" s="77"/>
      <c r="BT636" s="77"/>
      <c r="BU636" s="77"/>
      <c r="BV636" s="77"/>
      <c r="BW636" s="77"/>
      <c r="BX636" s="77"/>
      <c r="BY636" s="77"/>
      <c r="BZ636" s="77"/>
      <c r="CA636" s="77"/>
      <c r="CB636" s="77"/>
      <c r="CC636" s="77"/>
      <c r="CD636" s="77"/>
      <c r="CE636" s="77"/>
      <c r="CF636" s="77"/>
      <c r="CG636" s="77"/>
      <c r="CH636" s="77"/>
      <c r="CI636" s="77"/>
      <c r="CJ636" s="77"/>
      <c r="CK636" s="77"/>
      <c r="CL636" s="77"/>
      <c r="CM636" s="77"/>
      <c r="CN636" s="77"/>
      <c r="CO636" s="77"/>
      <c r="CP636" s="77"/>
      <c r="CQ636" s="77"/>
      <c r="CR636" s="77"/>
      <c r="CS636" s="77"/>
      <c r="CT636" s="77"/>
      <c r="CU636" s="77"/>
      <c r="CV636" s="77"/>
      <c r="CW636" s="77"/>
      <c r="CX636" s="77"/>
      <c r="CY636" s="77"/>
      <c r="CZ636" s="77"/>
      <c r="DA636" s="77"/>
      <c r="DB636" s="77"/>
      <c r="DC636" s="77"/>
      <c r="DD636" s="77"/>
      <c r="DE636" s="77"/>
      <c r="DF636" s="77"/>
      <c r="DG636" s="77"/>
      <c r="DH636" s="77"/>
      <c r="DI636" s="77"/>
      <c r="DJ636" s="77"/>
      <c r="DK636" s="77"/>
      <c r="DL636" s="77"/>
      <c r="DM636" s="77"/>
      <c r="DN636" s="77"/>
      <c r="DO636" s="77"/>
      <c r="DP636" s="77"/>
      <c r="DQ636" s="77"/>
      <c r="DR636" s="77"/>
      <c r="DS636" s="77"/>
      <c r="DT636" s="77"/>
      <c r="DU636" s="77"/>
      <c r="DV636" s="77"/>
      <c r="DW636" s="77"/>
      <c r="DX636" s="77"/>
      <c r="DY636" s="77"/>
      <c r="DZ636" s="77"/>
      <c r="EA636" s="77"/>
      <c r="EB636" s="77"/>
      <c r="EC636" s="77"/>
      <c r="ED636" s="77"/>
      <c r="EE636" s="77"/>
      <c r="EF636" s="77"/>
      <c r="EG636" s="77"/>
      <c r="EH636" s="77"/>
      <c r="EI636" s="77"/>
      <c r="EJ636" s="77"/>
      <c r="EK636" s="77"/>
      <c r="EL636" s="77"/>
      <c r="EM636" s="77"/>
      <c r="EN636" s="77"/>
      <c r="EO636" s="77"/>
      <c r="EP636" s="77"/>
      <c r="EQ636" s="77"/>
      <c r="ER636" s="77"/>
      <c r="ES636" s="77"/>
      <c r="ET636" s="77"/>
      <c r="EU636" s="77"/>
      <c r="EV636" s="77"/>
      <c r="EW636" s="77"/>
      <c r="EX636" s="77"/>
      <c r="EY636" s="77"/>
      <c r="EZ636" s="77"/>
      <c r="FA636" s="77"/>
      <c r="FB636" s="77"/>
      <c r="FC636" s="77"/>
      <c r="FD636" s="77"/>
      <c r="FE636" s="77"/>
      <c r="FF636" s="77"/>
      <c r="FG636" s="77"/>
      <c r="FH636" s="77"/>
      <c r="FI636" s="77"/>
      <c r="FJ636" s="77"/>
      <c r="FK636" s="77"/>
    </row>
    <row r="637" spans="1:167" s="78" customFormat="1" x14ac:dyDescent="0.2">
      <c r="A637" s="97" t="s">
        <v>2410</v>
      </c>
      <c r="B637" s="97" t="s">
        <v>999</v>
      </c>
      <c r="C637" s="98" t="s">
        <v>1567</v>
      </c>
      <c r="D637" s="99" t="s">
        <v>5</v>
      </c>
      <c r="E637" s="99">
        <v>1</v>
      </c>
      <c r="F637" s="99"/>
      <c r="G637" s="105">
        <v>5</v>
      </c>
      <c r="H637" s="101">
        <f t="shared" si="32"/>
        <v>1.6666666666666666E-2</v>
      </c>
      <c r="I637" s="123">
        <v>89.99</v>
      </c>
      <c r="J637" s="103"/>
      <c r="K637" s="101"/>
      <c r="L637" s="102">
        <f t="shared" si="34"/>
        <v>1.5</v>
      </c>
      <c r="M637" s="102">
        <f t="shared" si="33"/>
        <v>45</v>
      </c>
      <c r="N637" s="104"/>
      <c r="O637" s="103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  <c r="AG637" s="77"/>
      <c r="AH637" s="77"/>
      <c r="AI637" s="77"/>
      <c r="AJ637" s="77"/>
      <c r="AK637" s="77"/>
      <c r="AL637" s="77"/>
      <c r="AM637" s="77"/>
      <c r="AN637" s="77"/>
      <c r="AO637" s="77"/>
      <c r="AP637" s="77"/>
      <c r="AQ637" s="77"/>
      <c r="AR637" s="77"/>
      <c r="AS637" s="77"/>
      <c r="AT637" s="77"/>
      <c r="AU637" s="77"/>
      <c r="AV637" s="77"/>
      <c r="AW637" s="77"/>
      <c r="AX637" s="77"/>
      <c r="AY637" s="77"/>
      <c r="AZ637" s="77"/>
      <c r="BA637" s="77"/>
      <c r="BB637" s="77"/>
      <c r="BC637" s="77"/>
      <c r="BD637" s="77"/>
      <c r="BE637" s="77"/>
      <c r="BF637" s="77"/>
      <c r="BG637" s="77"/>
      <c r="BH637" s="77"/>
      <c r="BI637" s="77"/>
      <c r="BJ637" s="77"/>
      <c r="BK637" s="77"/>
      <c r="BL637" s="77"/>
      <c r="BM637" s="77"/>
      <c r="BN637" s="77"/>
      <c r="BO637" s="77"/>
      <c r="BP637" s="77"/>
      <c r="BQ637" s="77"/>
      <c r="BR637" s="77"/>
      <c r="BS637" s="77"/>
      <c r="BT637" s="77"/>
      <c r="BU637" s="77"/>
      <c r="BV637" s="77"/>
      <c r="BW637" s="77"/>
      <c r="BX637" s="77"/>
      <c r="BY637" s="77"/>
      <c r="BZ637" s="77"/>
      <c r="CA637" s="77"/>
      <c r="CB637" s="77"/>
      <c r="CC637" s="77"/>
      <c r="CD637" s="77"/>
      <c r="CE637" s="77"/>
      <c r="CF637" s="77"/>
      <c r="CG637" s="77"/>
      <c r="CH637" s="77"/>
      <c r="CI637" s="77"/>
      <c r="CJ637" s="77"/>
      <c r="CK637" s="77"/>
      <c r="CL637" s="77"/>
      <c r="CM637" s="77"/>
      <c r="CN637" s="77"/>
      <c r="CO637" s="77"/>
      <c r="CP637" s="77"/>
      <c r="CQ637" s="77"/>
      <c r="CR637" s="77"/>
      <c r="CS637" s="77"/>
      <c r="CT637" s="77"/>
      <c r="CU637" s="77"/>
      <c r="CV637" s="77"/>
      <c r="CW637" s="77"/>
      <c r="CX637" s="77"/>
      <c r="CY637" s="77"/>
      <c r="CZ637" s="77"/>
      <c r="DA637" s="77"/>
      <c r="DB637" s="77"/>
      <c r="DC637" s="77"/>
      <c r="DD637" s="77"/>
      <c r="DE637" s="77"/>
      <c r="DF637" s="77"/>
      <c r="DG637" s="77"/>
      <c r="DH637" s="77"/>
      <c r="DI637" s="77"/>
      <c r="DJ637" s="77"/>
      <c r="DK637" s="77"/>
      <c r="DL637" s="77"/>
      <c r="DM637" s="77"/>
      <c r="DN637" s="77"/>
      <c r="DO637" s="77"/>
      <c r="DP637" s="77"/>
      <c r="DQ637" s="77"/>
      <c r="DR637" s="77"/>
      <c r="DS637" s="77"/>
      <c r="DT637" s="77"/>
      <c r="DU637" s="77"/>
      <c r="DV637" s="77"/>
      <c r="DW637" s="77"/>
      <c r="DX637" s="77"/>
      <c r="DY637" s="77"/>
      <c r="DZ637" s="77"/>
      <c r="EA637" s="77"/>
      <c r="EB637" s="77"/>
      <c r="EC637" s="77"/>
      <c r="ED637" s="77"/>
      <c r="EE637" s="77"/>
      <c r="EF637" s="77"/>
      <c r="EG637" s="77"/>
      <c r="EH637" s="77"/>
      <c r="EI637" s="77"/>
      <c r="EJ637" s="77"/>
      <c r="EK637" s="77"/>
      <c r="EL637" s="77"/>
      <c r="EM637" s="77"/>
      <c r="EN637" s="77"/>
      <c r="EO637" s="77"/>
      <c r="EP637" s="77"/>
      <c r="EQ637" s="77"/>
      <c r="ER637" s="77"/>
      <c r="ES637" s="77"/>
      <c r="ET637" s="77"/>
      <c r="EU637" s="77"/>
      <c r="EV637" s="77"/>
      <c r="EW637" s="77"/>
      <c r="EX637" s="77"/>
      <c r="EY637" s="77"/>
      <c r="EZ637" s="77"/>
      <c r="FA637" s="77"/>
      <c r="FB637" s="77"/>
      <c r="FC637" s="77"/>
      <c r="FD637" s="77"/>
      <c r="FE637" s="77"/>
      <c r="FF637" s="77"/>
      <c r="FG637" s="77"/>
      <c r="FH637" s="77"/>
      <c r="FI637" s="77"/>
      <c r="FJ637" s="77"/>
      <c r="FK637" s="77"/>
    </row>
    <row r="638" spans="1:167" s="78" customFormat="1" x14ac:dyDescent="0.2">
      <c r="A638" s="97" t="s">
        <v>2411</v>
      </c>
      <c r="B638" s="97" t="s">
        <v>1000</v>
      </c>
      <c r="C638" s="98" t="s">
        <v>1568</v>
      </c>
      <c r="D638" s="99" t="s">
        <v>5</v>
      </c>
      <c r="E638" s="99">
        <v>1</v>
      </c>
      <c r="F638" s="99"/>
      <c r="G638" s="105">
        <v>5</v>
      </c>
      <c r="H638" s="101">
        <f t="shared" si="32"/>
        <v>1.6666666666666666E-2</v>
      </c>
      <c r="I638" s="123">
        <v>88.6</v>
      </c>
      <c r="J638" s="103"/>
      <c r="K638" s="101"/>
      <c r="L638" s="102">
        <f t="shared" si="34"/>
        <v>1.48</v>
      </c>
      <c r="M638" s="102">
        <f t="shared" si="33"/>
        <v>44.4</v>
      </c>
      <c r="N638" s="104"/>
      <c r="O638" s="103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  <c r="AG638" s="77"/>
      <c r="AH638" s="77"/>
      <c r="AI638" s="77"/>
      <c r="AJ638" s="77"/>
      <c r="AK638" s="77"/>
      <c r="AL638" s="77"/>
      <c r="AM638" s="77"/>
      <c r="AN638" s="77"/>
      <c r="AO638" s="77"/>
      <c r="AP638" s="77"/>
      <c r="AQ638" s="77"/>
      <c r="AR638" s="77"/>
      <c r="AS638" s="77"/>
      <c r="AT638" s="77"/>
      <c r="AU638" s="77"/>
      <c r="AV638" s="77"/>
      <c r="AW638" s="77"/>
      <c r="AX638" s="77"/>
      <c r="AY638" s="77"/>
      <c r="AZ638" s="77"/>
      <c r="BA638" s="77"/>
      <c r="BB638" s="77"/>
      <c r="BC638" s="77"/>
      <c r="BD638" s="77"/>
      <c r="BE638" s="77"/>
      <c r="BF638" s="77"/>
      <c r="BG638" s="77"/>
      <c r="BH638" s="77"/>
      <c r="BI638" s="77"/>
      <c r="BJ638" s="77"/>
      <c r="BK638" s="77"/>
      <c r="BL638" s="77"/>
      <c r="BM638" s="77"/>
      <c r="BN638" s="77"/>
      <c r="BO638" s="77"/>
      <c r="BP638" s="77"/>
      <c r="BQ638" s="77"/>
      <c r="BR638" s="77"/>
      <c r="BS638" s="77"/>
      <c r="BT638" s="77"/>
      <c r="BU638" s="77"/>
      <c r="BV638" s="77"/>
      <c r="BW638" s="77"/>
      <c r="BX638" s="77"/>
      <c r="BY638" s="77"/>
      <c r="BZ638" s="77"/>
      <c r="CA638" s="77"/>
      <c r="CB638" s="77"/>
      <c r="CC638" s="77"/>
      <c r="CD638" s="77"/>
      <c r="CE638" s="77"/>
      <c r="CF638" s="77"/>
      <c r="CG638" s="77"/>
      <c r="CH638" s="77"/>
      <c r="CI638" s="77"/>
      <c r="CJ638" s="77"/>
      <c r="CK638" s="77"/>
      <c r="CL638" s="77"/>
      <c r="CM638" s="77"/>
      <c r="CN638" s="77"/>
      <c r="CO638" s="77"/>
      <c r="CP638" s="77"/>
      <c r="CQ638" s="77"/>
      <c r="CR638" s="77"/>
      <c r="CS638" s="77"/>
      <c r="CT638" s="77"/>
      <c r="CU638" s="77"/>
      <c r="CV638" s="77"/>
      <c r="CW638" s="77"/>
      <c r="CX638" s="77"/>
      <c r="CY638" s="77"/>
      <c r="CZ638" s="77"/>
      <c r="DA638" s="77"/>
      <c r="DB638" s="77"/>
      <c r="DC638" s="77"/>
      <c r="DD638" s="77"/>
      <c r="DE638" s="77"/>
      <c r="DF638" s="77"/>
      <c r="DG638" s="77"/>
      <c r="DH638" s="77"/>
      <c r="DI638" s="77"/>
      <c r="DJ638" s="77"/>
      <c r="DK638" s="77"/>
      <c r="DL638" s="77"/>
      <c r="DM638" s="77"/>
      <c r="DN638" s="77"/>
      <c r="DO638" s="77"/>
      <c r="DP638" s="77"/>
      <c r="DQ638" s="77"/>
      <c r="DR638" s="77"/>
      <c r="DS638" s="77"/>
      <c r="DT638" s="77"/>
      <c r="DU638" s="77"/>
      <c r="DV638" s="77"/>
      <c r="DW638" s="77"/>
      <c r="DX638" s="77"/>
      <c r="DY638" s="77"/>
      <c r="DZ638" s="77"/>
      <c r="EA638" s="77"/>
      <c r="EB638" s="77"/>
      <c r="EC638" s="77"/>
      <c r="ED638" s="77"/>
      <c r="EE638" s="77"/>
      <c r="EF638" s="77"/>
      <c r="EG638" s="77"/>
      <c r="EH638" s="77"/>
      <c r="EI638" s="77"/>
      <c r="EJ638" s="77"/>
      <c r="EK638" s="77"/>
      <c r="EL638" s="77"/>
      <c r="EM638" s="77"/>
      <c r="EN638" s="77"/>
      <c r="EO638" s="77"/>
      <c r="EP638" s="77"/>
      <c r="EQ638" s="77"/>
      <c r="ER638" s="77"/>
      <c r="ES638" s="77"/>
      <c r="ET638" s="77"/>
      <c r="EU638" s="77"/>
      <c r="EV638" s="77"/>
      <c r="EW638" s="77"/>
      <c r="EX638" s="77"/>
      <c r="EY638" s="77"/>
      <c r="EZ638" s="77"/>
      <c r="FA638" s="77"/>
      <c r="FB638" s="77"/>
      <c r="FC638" s="77"/>
      <c r="FD638" s="77"/>
      <c r="FE638" s="77"/>
      <c r="FF638" s="77"/>
      <c r="FG638" s="77"/>
      <c r="FH638" s="77"/>
      <c r="FI638" s="77"/>
      <c r="FJ638" s="77"/>
      <c r="FK638" s="77"/>
    </row>
    <row r="639" spans="1:167" s="78" customFormat="1" x14ac:dyDescent="0.2">
      <c r="A639" s="97" t="s">
        <v>2412</v>
      </c>
      <c r="B639" s="97" t="s">
        <v>1001</v>
      </c>
      <c r="C639" s="98" t="s">
        <v>1569</v>
      </c>
      <c r="D639" s="99" t="s">
        <v>5</v>
      </c>
      <c r="E639" s="99">
        <v>1</v>
      </c>
      <c r="F639" s="99"/>
      <c r="G639" s="105">
        <v>5</v>
      </c>
      <c r="H639" s="101">
        <f t="shared" si="32"/>
        <v>1.6666666666666666E-2</v>
      </c>
      <c r="I639" s="123">
        <v>87.52</v>
      </c>
      <c r="J639" s="103"/>
      <c r="K639" s="101"/>
      <c r="L639" s="102">
        <f t="shared" si="34"/>
        <v>1.46</v>
      </c>
      <c r="M639" s="102">
        <f t="shared" si="33"/>
        <v>43.8</v>
      </c>
      <c r="N639" s="104"/>
      <c r="O639" s="103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  <c r="AG639" s="77"/>
      <c r="AH639" s="77"/>
      <c r="AI639" s="77"/>
      <c r="AJ639" s="77"/>
      <c r="AK639" s="77"/>
      <c r="AL639" s="77"/>
      <c r="AM639" s="77"/>
      <c r="AN639" s="77"/>
      <c r="AO639" s="77"/>
      <c r="AP639" s="77"/>
      <c r="AQ639" s="77"/>
      <c r="AR639" s="77"/>
      <c r="AS639" s="77"/>
      <c r="AT639" s="77"/>
      <c r="AU639" s="77"/>
      <c r="AV639" s="77"/>
      <c r="AW639" s="77"/>
      <c r="AX639" s="77"/>
      <c r="AY639" s="77"/>
      <c r="AZ639" s="77"/>
      <c r="BA639" s="77"/>
      <c r="BB639" s="77"/>
      <c r="BC639" s="77"/>
      <c r="BD639" s="77"/>
      <c r="BE639" s="77"/>
      <c r="BF639" s="77"/>
      <c r="BG639" s="77"/>
      <c r="BH639" s="77"/>
      <c r="BI639" s="77"/>
      <c r="BJ639" s="77"/>
      <c r="BK639" s="77"/>
      <c r="BL639" s="77"/>
      <c r="BM639" s="77"/>
      <c r="BN639" s="77"/>
      <c r="BO639" s="77"/>
      <c r="BP639" s="77"/>
      <c r="BQ639" s="77"/>
      <c r="BR639" s="77"/>
      <c r="BS639" s="77"/>
      <c r="BT639" s="77"/>
      <c r="BU639" s="77"/>
      <c r="BV639" s="77"/>
      <c r="BW639" s="77"/>
      <c r="BX639" s="77"/>
      <c r="BY639" s="77"/>
      <c r="BZ639" s="77"/>
      <c r="CA639" s="77"/>
      <c r="CB639" s="77"/>
      <c r="CC639" s="77"/>
      <c r="CD639" s="77"/>
      <c r="CE639" s="77"/>
      <c r="CF639" s="77"/>
      <c r="CG639" s="77"/>
      <c r="CH639" s="77"/>
      <c r="CI639" s="77"/>
      <c r="CJ639" s="77"/>
      <c r="CK639" s="77"/>
      <c r="CL639" s="77"/>
      <c r="CM639" s="77"/>
      <c r="CN639" s="77"/>
      <c r="CO639" s="77"/>
      <c r="CP639" s="77"/>
      <c r="CQ639" s="77"/>
      <c r="CR639" s="77"/>
      <c r="CS639" s="77"/>
      <c r="CT639" s="77"/>
      <c r="CU639" s="77"/>
      <c r="CV639" s="77"/>
      <c r="CW639" s="77"/>
      <c r="CX639" s="77"/>
      <c r="CY639" s="77"/>
      <c r="CZ639" s="77"/>
      <c r="DA639" s="77"/>
      <c r="DB639" s="77"/>
      <c r="DC639" s="77"/>
      <c r="DD639" s="77"/>
      <c r="DE639" s="77"/>
      <c r="DF639" s="77"/>
      <c r="DG639" s="77"/>
      <c r="DH639" s="77"/>
      <c r="DI639" s="77"/>
      <c r="DJ639" s="77"/>
      <c r="DK639" s="77"/>
      <c r="DL639" s="77"/>
      <c r="DM639" s="77"/>
      <c r="DN639" s="77"/>
      <c r="DO639" s="77"/>
      <c r="DP639" s="77"/>
      <c r="DQ639" s="77"/>
      <c r="DR639" s="77"/>
      <c r="DS639" s="77"/>
      <c r="DT639" s="77"/>
      <c r="DU639" s="77"/>
      <c r="DV639" s="77"/>
      <c r="DW639" s="77"/>
      <c r="DX639" s="77"/>
      <c r="DY639" s="77"/>
      <c r="DZ639" s="77"/>
      <c r="EA639" s="77"/>
      <c r="EB639" s="77"/>
      <c r="EC639" s="77"/>
      <c r="ED639" s="77"/>
      <c r="EE639" s="77"/>
      <c r="EF639" s="77"/>
      <c r="EG639" s="77"/>
      <c r="EH639" s="77"/>
      <c r="EI639" s="77"/>
      <c r="EJ639" s="77"/>
      <c r="EK639" s="77"/>
      <c r="EL639" s="77"/>
      <c r="EM639" s="77"/>
      <c r="EN639" s="77"/>
      <c r="EO639" s="77"/>
      <c r="EP639" s="77"/>
      <c r="EQ639" s="77"/>
      <c r="ER639" s="77"/>
      <c r="ES639" s="77"/>
      <c r="ET639" s="77"/>
      <c r="EU639" s="77"/>
      <c r="EV639" s="77"/>
      <c r="EW639" s="77"/>
      <c r="EX639" s="77"/>
      <c r="EY639" s="77"/>
      <c r="EZ639" s="77"/>
      <c r="FA639" s="77"/>
      <c r="FB639" s="77"/>
      <c r="FC639" s="77"/>
      <c r="FD639" s="77"/>
      <c r="FE639" s="77"/>
      <c r="FF639" s="77"/>
      <c r="FG639" s="77"/>
      <c r="FH639" s="77"/>
      <c r="FI639" s="77"/>
      <c r="FJ639" s="77"/>
      <c r="FK639" s="77"/>
    </row>
    <row r="640" spans="1:167" s="78" customFormat="1" x14ac:dyDescent="0.2">
      <c r="A640" s="97" t="s">
        <v>2413</v>
      </c>
      <c r="B640" s="97" t="s">
        <v>1002</v>
      </c>
      <c r="C640" s="98" t="s">
        <v>1570</v>
      </c>
      <c r="D640" s="99" t="s">
        <v>5</v>
      </c>
      <c r="E640" s="99">
        <v>1</v>
      </c>
      <c r="F640" s="99"/>
      <c r="G640" s="105">
        <v>5</v>
      </c>
      <c r="H640" s="101">
        <f t="shared" si="32"/>
        <v>1.6666666666666666E-2</v>
      </c>
      <c r="I640" s="123">
        <v>2906.81</v>
      </c>
      <c r="J640" s="103"/>
      <c r="K640" s="101"/>
      <c r="L640" s="102">
        <f t="shared" si="34"/>
        <v>48.45</v>
      </c>
      <c r="M640" s="102">
        <f t="shared" si="33"/>
        <v>1453.5</v>
      </c>
      <c r="N640" s="104"/>
      <c r="O640" s="103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  <c r="AG640" s="77"/>
      <c r="AH640" s="77"/>
      <c r="AI640" s="77"/>
      <c r="AJ640" s="77"/>
      <c r="AK640" s="77"/>
      <c r="AL640" s="77"/>
      <c r="AM640" s="77"/>
      <c r="AN640" s="77"/>
      <c r="AO640" s="77"/>
      <c r="AP640" s="77"/>
      <c r="AQ640" s="77"/>
      <c r="AR640" s="77"/>
      <c r="AS640" s="77"/>
      <c r="AT640" s="77"/>
      <c r="AU640" s="77"/>
      <c r="AV640" s="77"/>
      <c r="AW640" s="77"/>
      <c r="AX640" s="77"/>
      <c r="AY640" s="77"/>
      <c r="AZ640" s="77"/>
      <c r="BA640" s="77"/>
      <c r="BB640" s="77"/>
      <c r="BC640" s="77"/>
      <c r="BD640" s="77"/>
      <c r="BE640" s="77"/>
      <c r="BF640" s="77"/>
      <c r="BG640" s="77"/>
      <c r="BH640" s="77"/>
      <c r="BI640" s="77"/>
      <c r="BJ640" s="77"/>
      <c r="BK640" s="77"/>
      <c r="BL640" s="77"/>
      <c r="BM640" s="77"/>
      <c r="BN640" s="77"/>
      <c r="BO640" s="77"/>
      <c r="BP640" s="77"/>
      <c r="BQ640" s="77"/>
      <c r="BR640" s="77"/>
      <c r="BS640" s="77"/>
      <c r="BT640" s="77"/>
      <c r="BU640" s="77"/>
      <c r="BV640" s="77"/>
      <c r="BW640" s="77"/>
      <c r="BX640" s="77"/>
      <c r="BY640" s="77"/>
      <c r="BZ640" s="77"/>
      <c r="CA640" s="77"/>
      <c r="CB640" s="77"/>
      <c r="CC640" s="77"/>
      <c r="CD640" s="77"/>
      <c r="CE640" s="77"/>
      <c r="CF640" s="77"/>
      <c r="CG640" s="77"/>
      <c r="CH640" s="77"/>
      <c r="CI640" s="77"/>
      <c r="CJ640" s="77"/>
      <c r="CK640" s="77"/>
      <c r="CL640" s="77"/>
      <c r="CM640" s="77"/>
      <c r="CN640" s="77"/>
      <c r="CO640" s="77"/>
      <c r="CP640" s="77"/>
      <c r="CQ640" s="77"/>
      <c r="CR640" s="77"/>
      <c r="CS640" s="77"/>
      <c r="CT640" s="77"/>
      <c r="CU640" s="77"/>
      <c r="CV640" s="77"/>
      <c r="CW640" s="77"/>
      <c r="CX640" s="77"/>
      <c r="CY640" s="77"/>
      <c r="CZ640" s="77"/>
      <c r="DA640" s="77"/>
      <c r="DB640" s="77"/>
      <c r="DC640" s="77"/>
      <c r="DD640" s="77"/>
      <c r="DE640" s="77"/>
      <c r="DF640" s="77"/>
      <c r="DG640" s="77"/>
      <c r="DH640" s="77"/>
      <c r="DI640" s="77"/>
      <c r="DJ640" s="77"/>
      <c r="DK640" s="77"/>
      <c r="DL640" s="77"/>
      <c r="DM640" s="77"/>
      <c r="DN640" s="77"/>
      <c r="DO640" s="77"/>
      <c r="DP640" s="77"/>
      <c r="DQ640" s="77"/>
      <c r="DR640" s="77"/>
      <c r="DS640" s="77"/>
      <c r="DT640" s="77"/>
      <c r="DU640" s="77"/>
      <c r="DV640" s="77"/>
      <c r="DW640" s="77"/>
      <c r="DX640" s="77"/>
      <c r="DY640" s="77"/>
      <c r="DZ640" s="77"/>
      <c r="EA640" s="77"/>
      <c r="EB640" s="77"/>
      <c r="EC640" s="77"/>
      <c r="ED640" s="77"/>
      <c r="EE640" s="77"/>
      <c r="EF640" s="77"/>
      <c r="EG640" s="77"/>
      <c r="EH640" s="77"/>
      <c r="EI640" s="77"/>
      <c r="EJ640" s="77"/>
      <c r="EK640" s="77"/>
      <c r="EL640" s="77"/>
      <c r="EM640" s="77"/>
      <c r="EN640" s="77"/>
      <c r="EO640" s="77"/>
      <c r="EP640" s="77"/>
      <c r="EQ640" s="77"/>
      <c r="ER640" s="77"/>
      <c r="ES640" s="77"/>
      <c r="ET640" s="77"/>
      <c r="EU640" s="77"/>
      <c r="EV640" s="77"/>
      <c r="EW640" s="77"/>
      <c r="EX640" s="77"/>
      <c r="EY640" s="77"/>
      <c r="EZ640" s="77"/>
      <c r="FA640" s="77"/>
      <c r="FB640" s="77"/>
      <c r="FC640" s="77"/>
      <c r="FD640" s="77"/>
      <c r="FE640" s="77"/>
      <c r="FF640" s="77"/>
      <c r="FG640" s="77"/>
      <c r="FH640" s="77"/>
      <c r="FI640" s="77"/>
      <c r="FJ640" s="77"/>
      <c r="FK640" s="77"/>
    </row>
    <row r="641" spans="1:167" s="78" customFormat="1" x14ac:dyDescent="0.2">
      <c r="A641" s="97" t="s">
        <v>2414</v>
      </c>
      <c r="B641" s="97" t="s">
        <v>1003</v>
      </c>
      <c r="C641" s="98" t="s">
        <v>1571</v>
      </c>
      <c r="D641" s="99" t="s">
        <v>5</v>
      </c>
      <c r="E641" s="99">
        <v>1</v>
      </c>
      <c r="F641" s="99"/>
      <c r="G641" s="105">
        <v>5</v>
      </c>
      <c r="H641" s="101">
        <f t="shared" si="32"/>
        <v>1.6666666666666666E-2</v>
      </c>
      <c r="I641" s="123">
        <v>115.95</v>
      </c>
      <c r="J641" s="103"/>
      <c r="K641" s="101"/>
      <c r="L641" s="102">
        <f t="shared" si="34"/>
        <v>1.93</v>
      </c>
      <c r="M641" s="102">
        <f t="shared" si="33"/>
        <v>57.9</v>
      </c>
      <c r="N641" s="104"/>
      <c r="O641" s="103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  <c r="AG641" s="77"/>
      <c r="AH641" s="77"/>
      <c r="AI641" s="77"/>
      <c r="AJ641" s="77"/>
      <c r="AK641" s="77"/>
      <c r="AL641" s="77"/>
      <c r="AM641" s="77"/>
      <c r="AN641" s="77"/>
      <c r="AO641" s="77"/>
      <c r="AP641" s="77"/>
      <c r="AQ641" s="77"/>
      <c r="AR641" s="77"/>
      <c r="AS641" s="77"/>
      <c r="AT641" s="77"/>
      <c r="AU641" s="77"/>
      <c r="AV641" s="77"/>
      <c r="AW641" s="77"/>
      <c r="AX641" s="77"/>
      <c r="AY641" s="77"/>
      <c r="AZ641" s="77"/>
      <c r="BA641" s="77"/>
      <c r="BB641" s="77"/>
      <c r="BC641" s="77"/>
      <c r="BD641" s="77"/>
      <c r="BE641" s="77"/>
      <c r="BF641" s="77"/>
      <c r="BG641" s="77"/>
      <c r="BH641" s="77"/>
      <c r="BI641" s="77"/>
      <c r="BJ641" s="77"/>
      <c r="BK641" s="77"/>
      <c r="BL641" s="77"/>
      <c r="BM641" s="77"/>
      <c r="BN641" s="77"/>
      <c r="BO641" s="77"/>
      <c r="BP641" s="77"/>
      <c r="BQ641" s="77"/>
      <c r="BR641" s="77"/>
      <c r="BS641" s="77"/>
      <c r="BT641" s="77"/>
      <c r="BU641" s="77"/>
      <c r="BV641" s="77"/>
      <c r="BW641" s="77"/>
      <c r="BX641" s="77"/>
      <c r="BY641" s="77"/>
      <c r="BZ641" s="77"/>
      <c r="CA641" s="77"/>
      <c r="CB641" s="77"/>
      <c r="CC641" s="77"/>
      <c r="CD641" s="77"/>
      <c r="CE641" s="77"/>
      <c r="CF641" s="77"/>
      <c r="CG641" s="77"/>
      <c r="CH641" s="77"/>
      <c r="CI641" s="77"/>
      <c r="CJ641" s="77"/>
      <c r="CK641" s="77"/>
      <c r="CL641" s="77"/>
      <c r="CM641" s="77"/>
      <c r="CN641" s="77"/>
      <c r="CO641" s="77"/>
      <c r="CP641" s="77"/>
      <c r="CQ641" s="77"/>
      <c r="CR641" s="77"/>
      <c r="CS641" s="77"/>
      <c r="CT641" s="77"/>
      <c r="CU641" s="77"/>
      <c r="CV641" s="77"/>
      <c r="CW641" s="77"/>
      <c r="CX641" s="77"/>
      <c r="CY641" s="77"/>
      <c r="CZ641" s="77"/>
      <c r="DA641" s="77"/>
      <c r="DB641" s="77"/>
      <c r="DC641" s="77"/>
      <c r="DD641" s="77"/>
      <c r="DE641" s="77"/>
      <c r="DF641" s="77"/>
      <c r="DG641" s="77"/>
      <c r="DH641" s="77"/>
      <c r="DI641" s="77"/>
      <c r="DJ641" s="77"/>
      <c r="DK641" s="77"/>
      <c r="DL641" s="77"/>
      <c r="DM641" s="77"/>
      <c r="DN641" s="77"/>
      <c r="DO641" s="77"/>
      <c r="DP641" s="77"/>
      <c r="DQ641" s="77"/>
      <c r="DR641" s="77"/>
      <c r="DS641" s="77"/>
      <c r="DT641" s="77"/>
      <c r="DU641" s="77"/>
      <c r="DV641" s="77"/>
      <c r="DW641" s="77"/>
      <c r="DX641" s="77"/>
      <c r="DY641" s="77"/>
      <c r="DZ641" s="77"/>
      <c r="EA641" s="77"/>
      <c r="EB641" s="77"/>
      <c r="EC641" s="77"/>
      <c r="ED641" s="77"/>
      <c r="EE641" s="77"/>
      <c r="EF641" s="77"/>
      <c r="EG641" s="77"/>
      <c r="EH641" s="77"/>
      <c r="EI641" s="77"/>
      <c r="EJ641" s="77"/>
      <c r="EK641" s="77"/>
      <c r="EL641" s="77"/>
      <c r="EM641" s="77"/>
      <c r="EN641" s="77"/>
      <c r="EO641" s="77"/>
      <c r="EP641" s="77"/>
      <c r="EQ641" s="77"/>
      <c r="ER641" s="77"/>
      <c r="ES641" s="77"/>
      <c r="ET641" s="77"/>
      <c r="EU641" s="77"/>
      <c r="EV641" s="77"/>
      <c r="EW641" s="77"/>
      <c r="EX641" s="77"/>
      <c r="EY641" s="77"/>
      <c r="EZ641" s="77"/>
      <c r="FA641" s="77"/>
      <c r="FB641" s="77"/>
      <c r="FC641" s="77"/>
      <c r="FD641" s="77"/>
      <c r="FE641" s="77"/>
      <c r="FF641" s="77"/>
      <c r="FG641" s="77"/>
      <c r="FH641" s="77"/>
      <c r="FI641" s="77"/>
      <c r="FJ641" s="77"/>
      <c r="FK641" s="77"/>
    </row>
    <row r="642" spans="1:167" s="78" customFormat="1" x14ac:dyDescent="0.2">
      <c r="A642" s="97" t="s">
        <v>2415</v>
      </c>
      <c r="B642" s="97" t="s">
        <v>1004</v>
      </c>
      <c r="C642" s="98" t="s">
        <v>1572</v>
      </c>
      <c r="D642" s="99" t="s">
        <v>5</v>
      </c>
      <c r="E642" s="99">
        <v>3</v>
      </c>
      <c r="F642" s="99"/>
      <c r="G642" s="105">
        <v>5</v>
      </c>
      <c r="H642" s="101">
        <f t="shared" si="32"/>
        <v>1.6666666666666666E-2</v>
      </c>
      <c r="I642" s="123">
        <v>177.63</v>
      </c>
      <c r="J642" s="103"/>
      <c r="K642" s="101"/>
      <c r="L642" s="102">
        <f t="shared" si="34"/>
        <v>8.8800000000000008</v>
      </c>
      <c r="M642" s="102">
        <f t="shared" si="33"/>
        <v>266.39999999999998</v>
      </c>
      <c r="N642" s="104"/>
      <c r="O642" s="103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  <c r="AG642" s="77"/>
      <c r="AH642" s="77"/>
      <c r="AI642" s="77"/>
      <c r="AJ642" s="77"/>
      <c r="AK642" s="77"/>
      <c r="AL642" s="77"/>
      <c r="AM642" s="77"/>
      <c r="AN642" s="77"/>
      <c r="AO642" s="77"/>
      <c r="AP642" s="77"/>
      <c r="AQ642" s="77"/>
      <c r="AR642" s="77"/>
      <c r="AS642" s="77"/>
      <c r="AT642" s="77"/>
      <c r="AU642" s="77"/>
      <c r="AV642" s="77"/>
      <c r="AW642" s="77"/>
      <c r="AX642" s="77"/>
      <c r="AY642" s="77"/>
      <c r="AZ642" s="77"/>
      <c r="BA642" s="77"/>
      <c r="BB642" s="77"/>
      <c r="BC642" s="77"/>
      <c r="BD642" s="77"/>
      <c r="BE642" s="77"/>
      <c r="BF642" s="77"/>
      <c r="BG642" s="77"/>
      <c r="BH642" s="77"/>
      <c r="BI642" s="77"/>
      <c r="BJ642" s="77"/>
      <c r="BK642" s="77"/>
      <c r="BL642" s="77"/>
      <c r="BM642" s="77"/>
      <c r="BN642" s="77"/>
      <c r="BO642" s="77"/>
      <c r="BP642" s="77"/>
      <c r="BQ642" s="77"/>
      <c r="BR642" s="77"/>
      <c r="BS642" s="77"/>
      <c r="BT642" s="77"/>
      <c r="BU642" s="77"/>
      <c r="BV642" s="77"/>
      <c r="BW642" s="77"/>
      <c r="BX642" s="77"/>
      <c r="BY642" s="77"/>
      <c r="BZ642" s="77"/>
      <c r="CA642" s="77"/>
      <c r="CB642" s="77"/>
      <c r="CC642" s="77"/>
      <c r="CD642" s="77"/>
      <c r="CE642" s="77"/>
      <c r="CF642" s="77"/>
      <c r="CG642" s="77"/>
      <c r="CH642" s="77"/>
      <c r="CI642" s="77"/>
      <c r="CJ642" s="77"/>
      <c r="CK642" s="77"/>
      <c r="CL642" s="77"/>
      <c r="CM642" s="77"/>
      <c r="CN642" s="77"/>
      <c r="CO642" s="77"/>
      <c r="CP642" s="77"/>
      <c r="CQ642" s="77"/>
      <c r="CR642" s="77"/>
      <c r="CS642" s="77"/>
      <c r="CT642" s="77"/>
      <c r="CU642" s="77"/>
      <c r="CV642" s="77"/>
      <c r="CW642" s="77"/>
      <c r="CX642" s="77"/>
      <c r="CY642" s="77"/>
      <c r="CZ642" s="77"/>
      <c r="DA642" s="77"/>
      <c r="DB642" s="77"/>
      <c r="DC642" s="77"/>
      <c r="DD642" s="77"/>
      <c r="DE642" s="77"/>
      <c r="DF642" s="77"/>
      <c r="DG642" s="77"/>
      <c r="DH642" s="77"/>
      <c r="DI642" s="77"/>
      <c r="DJ642" s="77"/>
      <c r="DK642" s="77"/>
      <c r="DL642" s="77"/>
      <c r="DM642" s="77"/>
      <c r="DN642" s="77"/>
      <c r="DO642" s="77"/>
      <c r="DP642" s="77"/>
      <c r="DQ642" s="77"/>
      <c r="DR642" s="77"/>
      <c r="DS642" s="77"/>
      <c r="DT642" s="77"/>
      <c r="DU642" s="77"/>
      <c r="DV642" s="77"/>
      <c r="DW642" s="77"/>
      <c r="DX642" s="77"/>
      <c r="DY642" s="77"/>
      <c r="DZ642" s="77"/>
      <c r="EA642" s="77"/>
      <c r="EB642" s="77"/>
      <c r="EC642" s="77"/>
      <c r="ED642" s="77"/>
      <c r="EE642" s="77"/>
      <c r="EF642" s="77"/>
      <c r="EG642" s="77"/>
      <c r="EH642" s="77"/>
      <c r="EI642" s="77"/>
      <c r="EJ642" s="77"/>
      <c r="EK642" s="77"/>
      <c r="EL642" s="77"/>
      <c r="EM642" s="77"/>
      <c r="EN642" s="77"/>
      <c r="EO642" s="77"/>
      <c r="EP642" s="77"/>
      <c r="EQ642" s="77"/>
      <c r="ER642" s="77"/>
      <c r="ES642" s="77"/>
      <c r="ET642" s="77"/>
      <c r="EU642" s="77"/>
      <c r="EV642" s="77"/>
      <c r="EW642" s="77"/>
      <c r="EX642" s="77"/>
      <c r="EY642" s="77"/>
      <c r="EZ642" s="77"/>
      <c r="FA642" s="77"/>
      <c r="FB642" s="77"/>
      <c r="FC642" s="77"/>
      <c r="FD642" s="77"/>
      <c r="FE642" s="77"/>
      <c r="FF642" s="77"/>
      <c r="FG642" s="77"/>
      <c r="FH642" s="77"/>
      <c r="FI642" s="77"/>
      <c r="FJ642" s="77"/>
      <c r="FK642" s="77"/>
    </row>
    <row r="643" spans="1:167" s="78" customFormat="1" x14ac:dyDescent="0.2">
      <c r="A643" s="97" t="s">
        <v>2416</v>
      </c>
      <c r="B643" s="97" t="s">
        <v>1005</v>
      </c>
      <c r="C643" s="98" t="s">
        <v>1573</v>
      </c>
      <c r="D643" s="99" t="s">
        <v>5</v>
      </c>
      <c r="E643" s="99">
        <v>3</v>
      </c>
      <c r="F643" s="99"/>
      <c r="G643" s="105">
        <v>5</v>
      </c>
      <c r="H643" s="101">
        <f t="shared" si="32"/>
        <v>1.6666666666666666E-2</v>
      </c>
      <c r="I643" s="123">
        <v>33.32</v>
      </c>
      <c r="J643" s="103"/>
      <c r="K643" s="101"/>
      <c r="L643" s="102">
        <f t="shared" si="34"/>
        <v>1.67</v>
      </c>
      <c r="M643" s="102">
        <f t="shared" si="33"/>
        <v>50.1</v>
      </c>
      <c r="N643" s="104"/>
      <c r="O643" s="103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  <c r="AG643" s="77"/>
      <c r="AH643" s="77"/>
      <c r="AI643" s="77"/>
      <c r="AJ643" s="77"/>
      <c r="AK643" s="77"/>
      <c r="AL643" s="77"/>
      <c r="AM643" s="77"/>
      <c r="AN643" s="77"/>
      <c r="AO643" s="77"/>
      <c r="AP643" s="77"/>
      <c r="AQ643" s="77"/>
      <c r="AR643" s="77"/>
      <c r="AS643" s="77"/>
      <c r="AT643" s="77"/>
      <c r="AU643" s="77"/>
      <c r="AV643" s="77"/>
      <c r="AW643" s="77"/>
      <c r="AX643" s="77"/>
      <c r="AY643" s="77"/>
      <c r="AZ643" s="77"/>
      <c r="BA643" s="77"/>
      <c r="BB643" s="77"/>
      <c r="BC643" s="77"/>
      <c r="BD643" s="77"/>
      <c r="BE643" s="77"/>
      <c r="BF643" s="77"/>
      <c r="BG643" s="77"/>
      <c r="BH643" s="77"/>
      <c r="BI643" s="77"/>
      <c r="BJ643" s="77"/>
      <c r="BK643" s="77"/>
      <c r="BL643" s="77"/>
      <c r="BM643" s="77"/>
      <c r="BN643" s="77"/>
      <c r="BO643" s="77"/>
      <c r="BP643" s="77"/>
      <c r="BQ643" s="77"/>
      <c r="BR643" s="77"/>
      <c r="BS643" s="77"/>
      <c r="BT643" s="77"/>
      <c r="BU643" s="77"/>
      <c r="BV643" s="77"/>
      <c r="BW643" s="77"/>
      <c r="BX643" s="77"/>
      <c r="BY643" s="77"/>
      <c r="BZ643" s="77"/>
      <c r="CA643" s="77"/>
      <c r="CB643" s="77"/>
      <c r="CC643" s="77"/>
      <c r="CD643" s="77"/>
      <c r="CE643" s="77"/>
      <c r="CF643" s="77"/>
      <c r="CG643" s="77"/>
      <c r="CH643" s="77"/>
      <c r="CI643" s="77"/>
      <c r="CJ643" s="77"/>
      <c r="CK643" s="77"/>
      <c r="CL643" s="77"/>
      <c r="CM643" s="77"/>
      <c r="CN643" s="77"/>
      <c r="CO643" s="77"/>
      <c r="CP643" s="77"/>
      <c r="CQ643" s="77"/>
      <c r="CR643" s="77"/>
      <c r="CS643" s="77"/>
      <c r="CT643" s="77"/>
      <c r="CU643" s="77"/>
      <c r="CV643" s="77"/>
      <c r="CW643" s="77"/>
      <c r="CX643" s="77"/>
      <c r="CY643" s="77"/>
      <c r="CZ643" s="77"/>
      <c r="DA643" s="77"/>
      <c r="DB643" s="77"/>
      <c r="DC643" s="77"/>
      <c r="DD643" s="77"/>
      <c r="DE643" s="77"/>
      <c r="DF643" s="77"/>
      <c r="DG643" s="77"/>
      <c r="DH643" s="77"/>
      <c r="DI643" s="77"/>
      <c r="DJ643" s="77"/>
      <c r="DK643" s="77"/>
      <c r="DL643" s="77"/>
      <c r="DM643" s="77"/>
      <c r="DN643" s="77"/>
      <c r="DO643" s="77"/>
      <c r="DP643" s="77"/>
      <c r="DQ643" s="77"/>
      <c r="DR643" s="77"/>
      <c r="DS643" s="77"/>
      <c r="DT643" s="77"/>
      <c r="DU643" s="77"/>
      <c r="DV643" s="77"/>
      <c r="DW643" s="77"/>
      <c r="DX643" s="77"/>
      <c r="DY643" s="77"/>
      <c r="DZ643" s="77"/>
      <c r="EA643" s="77"/>
      <c r="EB643" s="77"/>
      <c r="EC643" s="77"/>
      <c r="ED643" s="77"/>
      <c r="EE643" s="77"/>
      <c r="EF643" s="77"/>
      <c r="EG643" s="77"/>
      <c r="EH643" s="77"/>
      <c r="EI643" s="77"/>
      <c r="EJ643" s="77"/>
      <c r="EK643" s="77"/>
      <c r="EL643" s="77"/>
      <c r="EM643" s="77"/>
      <c r="EN643" s="77"/>
      <c r="EO643" s="77"/>
      <c r="EP643" s="77"/>
      <c r="EQ643" s="77"/>
      <c r="ER643" s="77"/>
      <c r="ES643" s="77"/>
      <c r="ET643" s="77"/>
      <c r="EU643" s="77"/>
      <c r="EV643" s="77"/>
      <c r="EW643" s="77"/>
      <c r="EX643" s="77"/>
      <c r="EY643" s="77"/>
      <c r="EZ643" s="77"/>
      <c r="FA643" s="77"/>
      <c r="FB643" s="77"/>
      <c r="FC643" s="77"/>
      <c r="FD643" s="77"/>
      <c r="FE643" s="77"/>
      <c r="FF643" s="77"/>
      <c r="FG643" s="77"/>
      <c r="FH643" s="77"/>
      <c r="FI643" s="77"/>
      <c r="FJ643" s="77"/>
      <c r="FK643" s="77"/>
    </row>
    <row r="644" spans="1:167" s="78" customFormat="1" x14ac:dyDescent="0.2">
      <c r="A644" s="97" t="s">
        <v>2417</v>
      </c>
      <c r="B644" s="97" t="s">
        <v>1006</v>
      </c>
      <c r="C644" s="98" t="s">
        <v>1574</v>
      </c>
      <c r="D644" s="99" t="s">
        <v>5</v>
      </c>
      <c r="E644" s="99">
        <v>3</v>
      </c>
      <c r="F644" s="99"/>
      <c r="G644" s="105">
        <v>5</v>
      </c>
      <c r="H644" s="101">
        <f t="shared" si="32"/>
        <v>1.6666666666666666E-2</v>
      </c>
      <c r="I644" s="123">
        <v>36.090000000000003</v>
      </c>
      <c r="J644" s="103"/>
      <c r="K644" s="101"/>
      <c r="L644" s="102">
        <f t="shared" si="34"/>
        <v>1.8</v>
      </c>
      <c r="M644" s="102">
        <f t="shared" si="33"/>
        <v>54</v>
      </c>
      <c r="N644" s="104"/>
      <c r="O644" s="103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  <c r="AG644" s="77"/>
      <c r="AH644" s="77"/>
      <c r="AI644" s="77"/>
      <c r="AJ644" s="77"/>
      <c r="AK644" s="77"/>
      <c r="AL644" s="77"/>
      <c r="AM644" s="77"/>
      <c r="AN644" s="77"/>
      <c r="AO644" s="77"/>
      <c r="AP644" s="77"/>
      <c r="AQ644" s="77"/>
      <c r="AR644" s="77"/>
      <c r="AS644" s="77"/>
      <c r="AT644" s="77"/>
      <c r="AU644" s="77"/>
      <c r="AV644" s="77"/>
      <c r="AW644" s="77"/>
      <c r="AX644" s="77"/>
      <c r="AY644" s="77"/>
      <c r="AZ644" s="77"/>
      <c r="BA644" s="77"/>
      <c r="BB644" s="77"/>
      <c r="BC644" s="77"/>
      <c r="BD644" s="77"/>
      <c r="BE644" s="77"/>
      <c r="BF644" s="77"/>
      <c r="BG644" s="77"/>
      <c r="BH644" s="77"/>
      <c r="BI644" s="77"/>
      <c r="BJ644" s="77"/>
      <c r="BK644" s="77"/>
      <c r="BL644" s="77"/>
      <c r="BM644" s="77"/>
      <c r="BN644" s="77"/>
      <c r="BO644" s="77"/>
      <c r="BP644" s="77"/>
      <c r="BQ644" s="77"/>
      <c r="BR644" s="77"/>
      <c r="BS644" s="77"/>
      <c r="BT644" s="77"/>
      <c r="BU644" s="77"/>
      <c r="BV644" s="77"/>
      <c r="BW644" s="77"/>
      <c r="BX644" s="77"/>
      <c r="BY644" s="77"/>
      <c r="BZ644" s="77"/>
      <c r="CA644" s="77"/>
      <c r="CB644" s="77"/>
      <c r="CC644" s="77"/>
      <c r="CD644" s="77"/>
      <c r="CE644" s="77"/>
      <c r="CF644" s="77"/>
      <c r="CG644" s="77"/>
      <c r="CH644" s="77"/>
      <c r="CI644" s="77"/>
      <c r="CJ644" s="77"/>
      <c r="CK644" s="77"/>
      <c r="CL644" s="77"/>
      <c r="CM644" s="77"/>
      <c r="CN644" s="77"/>
      <c r="CO644" s="77"/>
      <c r="CP644" s="77"/>
      <c r="CQ644" s="77"/>
      <c r="CR644" s="77"/>
      <c r="CS644" s="77"/>
      <c r="CT644" s="77"/>
      <c r="CU644" s="77"/>
      <c r="CV644" s="77"/>
      <c r="CW644" s="77"/>
      <c r="CX644" s="77"/>
      <c r="CY644" s="77"/>
      <c r="CZ644" s="77"/>
      <c r="DA644" s="77"/>
      <c r="DB644" s="77"/>
      <c r="DC644" s="77"/>
      <c r="DD644" s="77"/>
      <c r="DE644" s="77"/>
      <c r="DF644" s="77"/>
      <c r="DG644" s="77"/>
      <c r="DH644" s="77"/>
      <c r="DI644" s="77"/>
      <c r="DJ644" s="77"/>
      <c r="DK644" s="77"/>
      <c r="DL644" s="77"/>
      <c r="DM644" s="77"/>
      <c r="DN644" s="77"/>
      <c r="DO644" s="77"/>
      <c r="DP644" s="77"/>
      <c r="DQ644" s="77"/>
      <c r="DR644" s="77"/>
      <c r="DS644" s="77"/>
      <c r="DT644" s="77"/>
      <c r="DU644" s="77"/>
      <c r="DV644" s="77"/>
      <c r="DW644" s="77"/>
      <c r="DX644" s="77"/>
      <c r="DY644" s="77"/>
      <c r="DZ644" s="77"/>
      <c r="EA644" s="77"/>
      <c r="EB644" s="77"/>
      <c r="EC644" s="77"/>
      <c r="ED644" s="77"/>
      <c r="EE644" s="77"/>
      <c r="EF644" s="77"/>
      <c r="EG644" s="77"/>
      <c r="EH644" s="77"/>
      <c r="EI644" s="77"/>
      <c r="EJ644" s="77"/>
      <c r="EK644" s="77"/>
      <c r="EL644" s="77"/>
      <c r="EM644" s="77"/>
      <c r="EN644" s="77"/>
      <c r="EO644" s="77"/>
      <c r="EP644" s="77"/>
      <c r="EQ644" s="77"/>
      <c r="ER644" s="77"/>
      <c r="ES644" s="77"/>
      <c r="ET644" s="77"/>
      <c r="EU644" s="77"/>
      <c r="EV644" s="77"/>
      <c r="EW644" s="77"/>
      <c r="EX644" s="77"/>
      <c r="EY644" s="77"/>
      <c r="EZ644" s="77"/>
      <c r="FA644" s="77"/>
      <c r="FB644" s="77"/>
      <c r="FC644" s="77"/>
      <c r="FD644" s="77"/>
      <c r="FE644" s="77"/>
      <c r="FF644" s="77"/>
      <c r="FG644" s="77"/>
      <c r="FH644" s="77"/>
      <c r="FI644" s="77"/>
      <c r="FJ644" s="77"/>
      <c r="FK644" s="77"/>
    </row>
    <row r="645" spans="1:167" s="78" customFormat="1" x14ac:dyDescent="0.2">
      <c r="A645" s="97" t="s">
        <v>2418</v>
      </c>
      <c r="B645" s="97" t="s">
        <v>1007</v>
      </c>
      <c r="C645" s="98" t="s">
        <v>1575</v>
      </c>
      <c r="D645" s="99" t="s">
        <v>5</v>
      </c>
      <c r="E645" s="99">
        <v>1</v>
      </c>
      <c r="F645" s="99"/>
      <c r="G645" s="105">
        <v>10</v>
      </c>
      <c r="H645" s="101">
        <f t="shared" si="32"/>
        <v>8.3333333333333332E-3</v>
      </c>
      <c r="I645" s="123">
        <v>694.71</v>
      </c>
      <c r="J645" s="103"/>
      <c r="K645" s="101"/>
      <c r="L645" s="102">
        <f t="shared" ref="L645:L680" si="35">IF(ISNUMBER(I645),ROUND(H645*E645*I645,2),"")</f>
        <v>5.79</v>
      </c>
      <c r="M645" s="102">
        <f t="shared" si="33"/>
        <v>173.7</v>
      </c>
      <c r="N645" s="104"/>
      <c r="O645" s="103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  <c r="AG645" s="77"/>
      <c r="AH645" s="77"/>
      <c r="AI645" s="77"/>
      <c r="AJ645" s="77"/>
      <c r="AK645" s="77"/>
      <c r="AL645" s="77"/>
      <c r="AM645" s="77"/>
      <c r="AN645" s="77"/>
      <c r="AO645" s="77"/>
      <c r="AP645" s="77"/>
      <c r="AQ645" s="77"/>
      <c r="AR645" s="77"/>
      <c r="AS645" s="77"/>
      <c r="AT645" s="77"/>
      <c r="AU645" s="77"/>
      <c r="AV645" s="77"/>
      <c r="AW645" s="77"/>
      <c r="AX645" s="77"/>
      <c r="AY645" s="77"/>
      <c r="AZ645" s="77"/>
      <c r="BA645" s="77"/>
      <c r="BB645" s="77"/>
      <c r="BC645" s="77"/>
      <c r="BD645" s="77"/>
      <c r="BE645" s="77"/>
      <c r="BF645" s="77"/>
      <c r="BG645" s="77"/>
      <c r="BH645" s="77"/>
      <c r="BI645" s="77"/>
      <c r="BJ645" s="77"/>
      <c r="BK645" s="77"/>
      <c r="BL645" s="77"/>
      <c r="BM645" s="77"/>
      <c r="BN645" s="77"/>
      <c r="BO645" s="77"/>
      <c r="BP645" s="77"/>
      <c r="BQ645" s="77"/>
      <c r="BR645" s="77"/>
      <c r="BS645" s="77"/>
      <c r="BT645" s="77"/>
      <c r="BU645" s="77"/>
      <c r="BV645" s="77"/>
      <c r="BW645" s="77"/>
      <c r="BX645" s="77"/>
      <c r="BY645" s="77"/>
      <c r="BZ645" s="77"/>
      <c r="CA645" s="77"/>
      <c r="CB645" s="77"/>
      <c r="CC645" s="77"/>
      <c r="CD645" s="77"/>
      <c r="CE645" s="77"/>
      <c r="CF645" s="77"/>
      <c r="CG645" s="77"/>
      <c r="CH645" s="77"/>
      <c r="CI645" s="77"/>
      <c r="CJ645" s="77"/>
      <c r="CK645" s="77"/>
      <c r="CL645" s="77"/>
      <c r="CM645" s="77"/>
      <c r="CN645" s="77"/>
      <c r="CO645" s="77"/>
      <c r="CP645" s="77"/>
      <c r="CQ645" s="77"/>
      <c r="CR645" s="77"/>
      <c r="CS645" s="77"/>
      <c r="CT645" s="77"/>
      <c r="CU645" s="77"/>
      <c r="CV645" s="77"/>
      <c r="CW645" s="77"/>
      <c r="CX645" s="77"/>
      <c r="CY645" s="77"/>
      <c r="CZ645" s="77"/>
      <c r="DA645" s="77"/>
      <c r="DB645" s="77"/>
      <c r="DC645" s="77"/>
      <c r="DD645" s="77"/>
      <c r="DE645" s="77"/>
      <c r="DF645" s="77"/>
      <c r="DG645" s="77"/>
      <c r="DH645" s="77"/>
      <c r="DI645" s="77"/>
      <c r="DJ645" s="77"/>
      <c r="DK645" s="77"/>
      <c r="DL645" s="77"/>
      <c r="DM645" s="77"/>
      <c r="DN645" s="77"/>
      <c r="DO645" s="77"/>
      <c r="DP645" s="77"/>
      <c r="DQ645" s="77"/>
      <c r="DR645" s="77"/>
      <c r="DS645" s="77"/>
      <c r="DT645" s="77"/>
      <c r="DU645" s="77"/>
      <c r="DV645" s="77"/>
      <c r="DW645" s="77"/>
      <c r="DX645" s="77"/>
      <c r="DY645" s="77"/>
      <c r="DZ645" s="77"/>
      <c r="EA645" s="77"/>
      <c r="EB645" s="77"/>
      <c r="EC645" s="77"/>
      <c r="ED645" s="77"/>
      <c r="EE645" s="77"/>
      <c r="EF645" s="77"/>
      <c r="EG645" s="77"/>
      <c r="EH645" s="77"/>
      <c r="EI645" s="77"/>
      <c r="EJ645" s="77"/>
      <c r="EK645" s="77"/>
      <c r="EL645" s="77"/>
      <c r="EM645" s="77"/>
      <c r="EN645" s="77"/>
      <c r="EO645" s="77"/>
      <c r="EP645" s="77"/>
      <c r="EQ645" s="77"/>
      <c r="ER645" s="77"/>
      <c r="ES645" s="77"/>
      <c r="ET645" s="77"/>
      <c r="EU645" s="77"/>
      <c r="EV645" s="77"/>
      <c r="EW645" s="77"/>
      <c r="EX645" s="77"/>
      <c r="EY645" s="77"/>
      <c r="EZ645" s="77"/>
      <c r="FA645" s="77"/>
      <c r="FB645" s="77"/>
      <c r="FC645" s="77"/>
      <c r="FD645" s="77"/>
      <c r="FE645" s="77"/>
      <c r="FF645" s="77"/>
      <c r="FG645" s="77"/>
      <c r="FH645" s="77"/>
      <c r="FI645" s="77"/>
      <c r="FJ645" s="77"/>
      <c r="FK645" s="77"/>
    </row>
    <row r="646" spans="1:167" s="78" customFormat="1" x14ac:dyDescent="0.2">
      <c r="A646" s="97" t="s">
        <v>2419</v>
      </c>
      <c r="B646" s="97" t="s">
        <v>1008</v>
      </c>
      <c r="C646" s="98" t="s">
        <v>1576</v>
      </c>
      <c r="D646" s="99" t="s">
        <v>5</v>
      </c>
      <c r="E646" s="99">
        <v>1</v>
      </c>
      <c r="F646" s="99"/>
      <c r="G646" s="105">
        <v>10</v>
      </c>
      <c r="H646" s="101">
        <f t="shared" ref="H646:H680" si="36">1/(12*G646)</f>
        <v>8.3333333333333332E-3</v>
      </c>
      <c r="I646" s="123">
        <v>401.94</v>
      </c>
      <c r="J646" s="103"/>
      <c r="K646" s="101"/>
      <c r="L646" s="102">
        <f t="shared" si="35"/>
        <v>3.35</v>
      </c>
      <c r="M646" s="102">
        <f t="shared" ref="M646:M680" si="37">IF(ISNUMBER(I646),ROUND(L646*30,2),"")</f>
        <v>100.5</v>
      </c>
      <c r="N646" s="104"/>
      <c r="O646" s="103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  <c r="AG646" s="77"/>
      <c r="AH646" s="77"/>
      <c r="AI646" s="77"/>
      <c r="AJ646" s="77"/>
      <c r="AK646" s="77"/>
      <c r="AL646" s="77"/>
      <c r="AM646" s="77"/>
      <c r="AN646" s="77"/>
      <c r="AO646" s="77"/>
      <c r="AP646" s="77"/>
      <c r="AQ646" s="77"/>
      <c r="AR646" s="77"/>
      <c r="AS646" s="77"/>
      <c r="AT646" s="77"/>
      <c r="AU646" s="77"/>
      <c r="AV646" s="77"/>
      <c r="AW646" s="77"/>
      <c r="AX646" s="77"/>
      <c r="AY646" s="77"/>
      <c r="AZ646" s="77"/>
      <c r="BA646" s="77"/>
      <c r="BB646" s="77"/>
      <c r="BC646" s="77"/>
      <c r="BD646" s="77"/>
      <c r="BE646" s="77"/>
      <c r="BF646" s="77"/>
      <c r="BG646" s="77"/>
      <c r="BH646" s="77"/>
      <c r="BI646" s="77"/>
      <c r="BJ646" s="77"/>
      <c r="BK646" s="77"/>
      <c r="BL646" s="77"/>
      <c r="BM646" s="77"/>
      <c r="BN646" s="77"/>
      <c r="BO646" s="77"/>
      <c r="BP646" s="77"/>
      <c r="BQ646" s="77"/>
      <c r="BR646" s="77"/>
      <c r="BS646" s="77"/>
      <c r="BT646" s="77"/>
      <c r="BU646" s="77"/>
      <c r="BV646" s="77"/>
      <c r="BW646" s="77"/>
      <c r="BX646" s="77"/>
      <c r="BY646" s="77"/>
      <c r="BZ646" s="77"/>
      <c r="CA646" s="77"/>
      <c r="CB646" s="77"/>
      <c r="CC646" s="77"/>
      <c r="CD646" s="77"/>
      <c r="CE646" s="77"/>
      <c r="CF646" s="77"/>
      <c r="CG646" s="77"/>
      <c r="CH646" s="77"/>
      <c r="CI646" s="77"/>
      <c r="CJ646" s="77"/>
      <c r="CK646" s="77"/>
      <c r="CL646" s="77"/>
      <c r="CM646" s="77"/>
      <c r="CN646" s="77"/>
      <c r="CO646" s="77"/>
      <c r="CP646" s="77"/>
      <c r="CQ646" s="77"/>
      <c r="CR646" s="77"/>
      <c r="CS646" s="77"/>
      <c r="CT646" s="77"/>
      <c r="CU646" s="77"/>
      <c r="CV646" s="77"/>
      <c r="CW646" s="77"/>
      <c r="CX646" s="77"/>
      <c r="CY646" s="77"/>
      <c r="CZ646" s="77"/>
      <c r="DA646" s="77"/>
      <c r="DB646" s="77"/>
      <c r="DC646" s="77"/>
      <c r="DD646" s="77"/>
      <c r="DE646" s="77"/>
      <c r="DF646" s="77"/>
      <c r="DG646" s="77"/>
      <c r="DH646" s="77"/>
      <c r="DI646" s="77"/>
      <c r="DJ646" s="77"/>
      <c r="DK646" s="77"/>
      <c r="DL646" s="77"/>
      <c r="DM646" s="77"/>
      <c r="DN646" s="77"/>
      <c r="DO646" s="77"/>
      <c r="DP646" s="77"/>
      <c r="DQ646" s="77"/>
      <c r="DR646" s="77"/>
      <c r="DS646" s="77"/>
      <c r="DT646" s="77"/>
      <c r="DU646" s="77"/>
      <c r="DV646" s="77"/>
      <c r="DW646" s="77"/>
      <c r="DX646" s="77"/>
      <c r="DY646" s="77"/>
      <c r="DZ646" s="77"/>
      <c r="EA646" s="77"/>
      <c r="EB646" s="77"/>
      <c r="EC646" s="77"/>
      <c r="ED646" s="77"/>
      <c r="EE646" s="77"/>
      <c r="EF646" s="77"/>
      <c r="EG646" s="77"/>
      <c r="EH646" s="77"/>
      <c r="EI646" s="77"/>
      <c r="EJ646" s="77"/>
      <c r="EK646" s="77"/>
      <c r="EL646" s="77"/>
      <c r="EM646" s="77"/>
      <c r="EN646" s="77"/>
      <c r="EO646" s="77"/>
      <c r="EP646" s="77"/>
      <c r="EQ646" s="77"/>
      <c r="ER646" s="77"/>
      <c r="ES646" s="77"/>
      <c r="ET646" s="77"/>
      <c r="EU646" s="77"/>
      <c r="EV646" s="77"/>
      <c r="EW646" s="77"/>
      <c r="EX646" s="77"/>
      <c r="EY646" s="77"/>
      <c r="EZ646" s="77"/>
      <c r="FA646" s="77"/>
      <c r="FB646" s="77"/>
      <c r="FC646" s="77"/>
      <c r="FD646" s="77"/>
      <c r="FE646" s="77"/>
      <c r="FF646" s="77"/>
      <c r="FG646" s="77"/>
      <c r="FH646" s="77"/>
      <c r="FI646" s="77"/>
      <c r="FJ646" s="77"/>
      <c r="FK646" s="77"/>
    </row>
    <row r="647" spans="1:167" s="78" customFormat="1" x14ac:dyDescent="0.2">
      <c r="A647" s="97" t="s">
        <v>2420</v>
      </c>
      <c r="B647" s="97" t="s">
        <v>1009</v>
      </c>
      <c r="C647" s="98" t="s">
        <v>1577</v>
      </c>
      <c r="D647" s="99" t="s">
        <v>5</v>
      </c>
      <c r="E647" s="99">
        <v>4</v>
      </c>
      <c r="F647" s="99"/>
      <c r="G647" s="105">
        <v>10</v>
      </c>
      <c r="H647" s="101">
        <f t="shared" si="36"/>
        <v>8.3333333333333332E-3</v>
      </c>
      <c r="I647" s="123">
        <v>1631.5</v>
      </c>
      <c r="J647" s="103"/>
      <c r="K647" s="101"/>
      <c r="L647" s="102">
        <f t="shared" si="35"/>
        <v>54.38</v>
      </c>
      <c r="M647" s="102">
        <f t="shared" si="37"/>
        <v>1631.4</v>
      </c>
      <c r="N647" s="104"/>
      <c r="O647" s="103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  <c r="AG647" s="77"/>
      <c r="AH647" s="77"/>
      <c r="AI647" s="77"/>
      <c r="AJ647" s="77"/>
      <c r="AK647" s="77"/>
      <c r="AL647" s="77"/>
      <c r="AM647" s="77"/>
      <c r="AN647" s="77"/>
      <c r="AO647" s="77"/>
      <c r="AP647" s="77"/>
      <c r="AQ647" s="77"/>
      <c r="AR647" s="77"/>
      <c r="AS647" s="77"/>
      <c r="AT647" s="77"/>
      <c r="AU647" s="77"/>
      <c r="AV647" s="77"/>
      <c r="AW647" s="77"/>
      <c r="AX647" s="77"/>
      <c r="AY647" s="77"/>
      <c r="AZ647" s="77"/>
      <c r="BA647" s="77"/>
      <c r="BB647" s="77"/>
      <c r="BC647" s="77"/>
      <c r="BD647" s="77"/>
      <c r="BE647" s="77"/>
      <c r="BF647" s="77"/>
      <c r="BG647" s="77"/>
      <c r="BH647" s="77"/>
      <c r="BI647" s="77"/>
      <c r="BJ647" s="77"/>
      <c r="BK647" s="77"/>
      <c r="BL647" s="77"/>
      <c r="BM647" s="77"/>
      <c r="BN647" s="77"/>
      <c r="BO647" s="77"/>
      <c r="BP647" s="77"/>
      <c r="BQ647" s="77"/>
      <c r="BR647" s="77"/>
      <c r="BS647" s="77"/>
      <c r="BT647" s="77"/>
      <c r="BU647" s="77"/>
      <c r="BV647" s="77"/>
      <c r="BW647" s="77"/>
      <c r="BX647" s="77"/>
      <c r="BY647" s="77"/>
      <c r="BZ647" s="77"/>
      <c r="CA647" s="77"/>
      <c r="CB647" s="77"/>
      <c r="CC647" s="77"/>
      <c r="CD647" s="77"/>
      <c r="CE647" s="77"/>
      <c r="CF647" s="77"/>
      <c r="CG647" s="77"/>
      <c r="CH647" s="77"/>
      <c r="CI647" s="77"/>
      <c r="CJ647" s="77"/>
      <c r="CK647" s="77"/>
      <c r="CL647" s="77"/>
      <c r="CM647" s="77"/>
      <c r="CN647" s="77"/>
      <c r="CO647" s="77"/>
      <c r="CP647" s="77"/>
      <c r="CQ647" s="77"/>
      <c r="CR647" s="77"/>
      <c r="CS647" s="77"/>
      <c r="CT647" s="77"/>
      <c r="CU647" s="77"/>
      <c r="CV647" s="77"/>
      <c r="CW647" s="77"/>
      <c r="CX647" s="77"/>
      <c r="CY647" s="77"/>
      <c r="CZ647" s="77"/>
      <c r="DA647" s="77"/>
      <c r="DB647" s="77"/>
      <c r="DC647" s="77"/>
      <c r="DD647" s="77"/>
      <c r="DE647" s="77"/>
      <c r="DF647" s="77"/>
      <c r="DG647" s="77"/>
      <c r="DH647" s="77"/>
      <c r="DI647" s="77"/>
      <c r="DJ647" s="77"/>
      <c r="DK647" s="77"/>
      <c r="DL647" s="77"/>
      <c r="DM647" s="77"/>
      <c r="DN647" s="77"/>
      <c r="DO647" s="77"/>
      <c r="DP647" s="77"/>
      <c r="DQ647" s="77"/>
      <c r="DR647" s="77"/>
      <c r="DS647" s="77"/>
      <c r="DT647" s="77"/>
      <c r="DU647" s="77"/>
      <c r="DV647" s="77"/>
      <c r="DW647" s="77"/>
      <c r="DX647" s="77"/>
      <c r="DY647" s="77"/>
      <c r="DZ647" s="77"/>
      <c r="EA647" s="77"/>
      <c r="EB647" s="77"/>
      <c r="EC647" s="77"/>
      <c r="ED647" s="77"/>
      <c r="EE647" s="77"/>
      <c r="EF647" s="77"/>
      <c r="EG647" s="77"/>
      <c r="EH647" s="77"/>
      <c r="EI647" s="77"/>
      <c r="EJ647" s="77"/>
      <c r="EK647" s="77"/>
      <c r="EL647" s="77"/>
      <c r="EM647" s="77"/>
      <c r="EN647" s="77"/>
      <c r="EO647" s="77"/>
      <c r="EP647" s="77"/>
      <c r="EQ647" s="77"/>
      <c r="ER647" s="77"/>
      <c r="ES647" s="77"/>
      <c r="ET647" s="77"/>
      <c r="EU647" s="77"/>
      <c r="EV647" s="77"/>
      <c r="EW647" s="77"/>
      <c r="EX647" s="77"/>
      <c r="EY647" s="77"/>
      <c r="EZ647" s="77"/>
      <c r="FA647" s="77"/>
      <c r="FB647" s="77"/>
      <c r="FC647" s="77"/>
      <c r="FD647" s="77"/>
      <c r="FE647" s="77"/>
      <c r="FF647" s="77"/>
      <c r="FG647" s="77"/>
      <c r="FH647" s="77"/>
      <c r="FI647" s="77"/>
      <c r="FJ647" s="77"/>
      <c r="FK647" s="77"/>
    </row>
    <row r="648" spans="1:167" s="78" customFormat="1" x14ac:dyDescent="0.2">
      <c r="A648" s="97" t="s">
        <v>2421</v>
      </c>
      <c r="B648" s="97" t="s">
        <v>1010</v>
      </c>
      <c r="C648" s="98" t="s">
        <v>1578</v>
      </c>
      <c r="D648" s="99" t="s">
        <v>5</v>
      </c>
      <c r="E648" s="99">
        <v>3</v>
      </c>
      <c r="F648" s="99"/>
      <c r="G648" s="105">
        <v>5</v>
      </c>
      <c r="H648" s="101">
        <f t="shared" si="36"/>
        <v>1.6666666666666666E-2</v>
      </c>
      <c r="I648" s="123">
        <v>29.6</v>
      </c>
      <c r="J648" s="103"/>
      <c r="K648" s="101"/>
      <c r="L648" s="102">
        <f t="shared" si="35"/>
        <v>1.48</v>
      </c>
      <c r="M648" s="102">
        <f t="shared" si="37"/>
        <v>44.4</v>
      </c>
      <c r="N648" s="104"/>
      <c r="O648" s="103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  <c r="AG648" s="77"/>
      <c r="AH648" s="77"/>
      <c r="AI648" s="77"/>
      <c r="AJ648" s="77"/>
      <c r="AK648" s="77"/>
      <c r="AL648" s="77"/>
      <c r="AM648" s="77"/>
      <c r="AN648" s="77"/>
      <c r="AO648" s="77"/>
      <c r="AP648" s="77"/>
      <c r="AQ648" s="77"/>
      <c r="AR648" s="77"/>
      <c r="AS648" s="77"/>
      <c r="AT648" s="77"/>
      <c r="AU648" s="77"/>
      <c r="AV648" s="77"/>
      <c r="AW648" s="77"/>
      <c r="AX648" s="77"/>
      <c r="AY648" s="77"/>
      <c r="AZ648" s="77"/>
      <c r="BA648" s="77"/>
      <c r="BB648" s="77"/>
      <c r="BC648" s="77"/>
      <c r="BD648" s="77"/>
      <c r="BE648" s="77"/>
      <c r="BF648" s="77"/>
      <c r="BG648" s="77"/>
      <c r="BH648" s="77"/>
      <c r="BI648" s="77"/>
      <c r="BJ648" s="77"/>
      <c r="BK648" s="77"/>
      <c r="BL648" s="77"/>
      <c r="BM648" s="77"/>
      <c r="BN648" s="77"/>
      <c r="BO648" s="77"/>
      <c r="BP648" s="77"/>
      <c r="BQ648" s="77"/>
      <c r="BR648" s="77"/>
      <c r="BS648" s="77"/>
      <c r="BT648" s="77"/>
      <c r="BU648" s="77"/>
      <c r="BV648" s="77"/>
      <c r="BW648" s="77"/>
      <c r="BX648" s="77"/>
      <c r="BY648" s="77"/>
      <c r="BZ648" s="77"/>
      <c r="CA648" s="77"/>
      <c r="CB648" s="77"/>
      <c r="CC648" s="77"/>
      <c r="CD648" s="77"/>
      <c r="CE648" s="77"/>
      <c r="CF648" s="77"/>
      <c r="CG648" s="77"/>
      <c r="CH648" s="77"/>
      <c r="CI648" s="77"/>
      <c r="CJ648" s="77"/>
      <c r="CK648" s="77"/>
      <c r="CL648" s="77"/>
      <c r="CM648" s="77"/>
      <c r="CN648" s="77"/>
      <c r="CO648" s="77"/>
      <c r="CP648" s="77"/>
      <c r="CQ648" s="77"/>
      <c r="CR648" s="77"/>
      <c r="CS648" s="77"/>
      <c r="CT648" s="77"/>
      <c r="CU648" s="77"/>
      <c r="CV648" s="77"/>
      <c r="CW648" s="77"/>
      <c r="CX648" s="77"/>
      <c r="CY648" s="77"/>
      <c r="CZ648" s="77"/>
      <c r="DA648" s="77"/>
      <c r="DB648" s="77"/>
      <c r="DC648" s="77"/>
      <c r="DD648" s="77"/>
      <c r="DE648" s="77"/>
      <c r="DF648" s="77"/>
      <c r="DG648" s="77"/>
      <c r="DH648" s="77"/>
      <c r="DI648" s="77"/>
      <c r="DJ648" s="77"/>
      <c r="DK648" s="77"/>
      <c r="DL648" s="77"/>
      <c r="DM648" s="77"/>
      <c r="DN648" s="77"/>
      <c r="DO648" s="77"/>
      <c r="DP648" s="77"/>
      <c r="DQ648" s="77"/>
      <c r="DR648" s="77"/>
      <c r="DS648" s="77"/>
      <c r="DT648" s="77"/>
      <c r="DU648" s="77"/>
      <c r="DV648" s="77"/>
      <c r="DW648" s="77"/>
      <c r="DX648" s="77"/>
      <c r="DY648" s="77"/>
      <c r="DZ648" s="77"/>
      <c r="EA648" s="77"/>
      <c r="EB648" s="77"/>
      <c r="EC648" s="77"/>
      <c r="ED648" s="77"/>
      <c r="EE648" s="77"/>
      <c r="EF648" s="77"/>
      <c r="EG648" s="77"/>
      <c r="EH648" s="77"/>
      <c r="EI648" s="77"/>
      <c r="EJ648" s="77"/>
      <c r="EK648" s="77"/>
      <c r="EL648" s="77"/>
      <c r="EM648" s="77"/>
      <c r="EN648" s="77"/>
      <c r="EO648" s="77"/>
      <c r="EP648" s="77"/>
      <c r="EQ648" s="77"/>
      <c r="ER648" s="77"/>
      <c r="ES648" s="77"/>
      <c r="ET648" s="77"/>
      <c r="EU648" s="77"/>
      <c r="EV648" s="77"/>
      <c r="EW648" s="77"/>
      <c r="EX648" s="77"/>
      <c r="EY648" s="77"/>
      <c r="EZ648" s="77"/>
      <c r="FA648" s="77"/>
      <c r="FB648" s="77"/>
      <c r="FC648" s="77"/>
      <c r="FD648" s="77"/>
      <c r="FE648" s="77"/>
      <c r="FF648" s="77"/>
      <c r="FG648" s="77"/>
      <c r="FH648" s="77"/>
      <c r="FI648" s="77"/>
      <c r="FJ648" s="77"/>
      <c r="FK648" s="77"/>
    </row>
    <row r="649" spans="1:167" s="78" customFormat="1" x14ac:dyDescent="0.2">
      <c r="A649" s="97" t="s">
        <v>2422</v>
      </c>
      <c r="B649" s="97" t="s">
        <v>1011</v>
      </c>
      <c r="C649" s="98" t="s">
        <v>1579</v>
      </c>
      <c r="D649" s="99" t="s">
        <v>5</v>
      </c>
      <c r="E649" s="99">
        <v>24</v>
      </c>
      <c r="F649" s="99"/>
      <c r="G649" s="105">
        <v>5</v>
      </c>
      <c r="H649" s="101">
        <f t="shared" si="36"/>
        <v>1.6666666666666666E-2</v>
      </c>
      <c r="I649" s="123">
        <v>47</v>
      </c>
      <c r="J649" s="103"/>
      <c r="K649" s="101"/>
      <c r="L649" s="102">
        <f t="shared" si="35"/>
        <v>18.8</v>
      </c>
      <c r="M649" s="102">
        <f t="shared" si="37"/>
        <v>564</v>
      </c>
      <c r="N649" s="104"/>
      <c r="O649" s="103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  <c r="AG649" s="77"/>
      <c r="AH649" s="77"/>
      <c r="AI649" s="77"/>
      <c r="AJ649" s="77"/>
      <c r="AK649" s="77"/>
      <c r="AL649" s="77"/>
      <c r="AM649" s="77"/>
      <c r="AN649" s="77"/>
      <c r="AO649" s="77"/>
      <c r="AP649" s="77"/>
      <c r="AQ649" s="77"/>
      <c r="AR649" s="77"/>
      <c r="AS649" s="77"/>
      <c r="AT649" s="77"/>
      <c r="AU649" s="77"/>
      <c r="AV649" s="77"/>
      <c r="AW649" s="77"/>
      <c r="AX649" s="77"/>
      <c r="AY649" s="77"/>
      <c r="AZ649" s="77"/>
      <c r="BA649" s="77"/>
      <c r="BB649" s="77"/>
      <c r="BC649" s="77"/>
      <c r="BD649" s="77"/>
      <c r="BE649" s="77"/>
      <c r="BF649" s="77"/>
      <c r="BG649" s="77"/>
      <c r="BH649" s="77"/>
      <c r="BI649" s="77"/>
      <c r="BJ649" s="77"/>
      <c r="BK649" s="77"/>
      <c r="BL649" s="77"/>
      <c r="BM649" s="77"/>
      <c r="BN649" s="77"/>
      <c r="BO649" s="77"/>
      <c r="BP649" s="77"/>
      <c r="BQ649" s="77"/>
      <c r="BR649" s="77"/>
      <c r="BS649" s="77"/>
      <c r="BT649" s="77"/>
      <c r="BU649" s="77"/>
      <c r="BV649" s="77"/>
      <c r="BW649" s="77"/>
      <c r="BX649" s="77"/>
      <c r="BY649" s="77"/>
      <c r="BZ649" s="77"/>
      <c r="CA649" s="77"/>
      <c r="CB649" s="77"/>
      <c r="CC649" s="77"/>
      <c r="CD649" s="77"/>
      <c r="CE649" s="77"/>
      <c r="CF649" s="77"/>
      <c r="CG649" s="77"/>
      <c r="CH649" s="77"/>
      <c r="CI649" s="77"/>
      <c r="CJ649" s="77"/>
      <c r="CK649" s="77"/>
      <c r="CL649" s="77"/>
      <c r="CM649" s="77"/>
      <c r="CN649" s="77"/>
      <c r="CO649" s="77"/>
      <c r="CP649" s="77"/>
      <c r="CQ649" s="77"/>
      <c r="CR649" s="77"/>
      <c r="CS649" s="77"/>
      <c r="CT649" s="77"/>
      <c r="CU649" s="77"/>
      <c r="CV649" s="77"/>
      <c r="CW649" s="77"/>
      <c r="CX649" s="77"/>
      <c r="CY649" s="77"/>
      <c r="CZ649" s="77"/>
      <c r="DA649" s="77"/>
      <c r="DB649" s="77"/>
      <c r="DC649" s="77"/>
      <c r="DD649" s="77"/>
      <c r="DE649" s="77"/>
      <c r="DF649" s="77"/>
      <c r="DG649" s="77"/>
      <c r="DH649" s="77"/>
      <c r="DI649" s="77"/>
      <c r="DJ649" s="77"/>
      <c r="DK649" s="77"/>
      <c r="DL649" s="77"/>
      <c r="DM649" s="77"/>
      <c r="DN649" s="77"/>
      <c r="DO649" s="77"/>
      <c r="DP649" s="77"/>
      <c r="DQ649" s="77"/>
      <c r="DR649" s="77"/>
      <c r="DS649" s="77"/>
      <c r="DT649" s="77"/>
      <c r="DU649" s="77"/>
      <c r="DV649" s="77"/>
      <c r="DW649" s="77"/>
      <c r="DX649" s="77"/>
      <c r="DY649" s="77"/>
      <c r="DZ649" s="77"/>
      <c r="EA649" s="77"/>
      <c r="EB649" s="77"/>
      <c r="EC649" s="77"/>
      <c r="ED649" s="77"/>
      <c r="EE649" s="77"/>
      <c r="EF649" s="77"/>
      <c r="EG649" s="77"/>
      <c r="EH649" s="77"/>
      <c r="EI649" s="77"/>
      <c r="EJ649" s="77"/>
      <c r="EK649" s="77"/>
      <c r="EL649" s="77"/>
      <c r="EM649" s="77"/>
      <c r="EN649" s="77"/>
      <c r="EO649" s="77"/>
      <c r="EP649" s="77"/>
      <c r="EQ649" s="77"/>
      <c r="ER649" s="77"/>
      <c r="ES649" s="77"/>
      <c r="ET649" s="77"/>
      <c r="EU649" s="77"/>
      <c r="EV649" s="77"/>
      <c r="EW649" s="77"/>
      <c r="EX649" s="77"/>
      <c r="EY649" s="77"/>
      <c r="EZ649" s="77"/>
      <c r="FA649" s="77"/>
      <c r="FB649" s="77"/>
      <c r="FC649" s="77"/>
      <c r="FD649" s="77"/>
      <c r="FE649" s="77"/>
      <c r="FF649" s="77"/>
      <c r="FG649" s="77"/>
      <c r="FH649" s="77"/>
      <c r="FI649" s="77"/>
      <c r="FJ649" s="77"/>
      <c r="FK649" s="77"/>
    </row>
    <row r="650" spans="1:167" s="78" customFormat="1" x14ac:dyDescent="0.2">
      <c r="A650" s="97" t="s">
        <v>2423</v>
      </c>
      <c r="B650" s="97" t="s">
        <v>1012</v>
      </c>
      <c r="C650" s="98" t="s">
        <v>1580</v>
      </c>
      <c r="D650" s="99" t="s">
        <v>5</v>
      </c>
      <c r="E650" s="99">
        <v>3</v>
      </c>
      <c r="F650" s="99"/>
      <c r="G650" s="105">
        <v>5</v>
      </c>
      <c r="H650" s="101">
        <f t="shared" si="36"/>
        <v>1.6666666666666666E-2</v>
      </c>
      <c r="I650" s="123">
        <v>1579.5</v>
      </c>
      <c r="J650" s="103"/>
      <c r="K650" s="101"/>
      <c r="L650" s="102">
        <f t="shared" si="35"/>
        <v>78.98</v>
      </c>
      <c r="M650" s="102">
        <f t="shared" si="37"/>
        <v>2369.4</v>
      </c>
      <c r="N650" s="104"/>
      <c r="O650" s="103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  <c r="AG650" s="77"/>
      <c r="AH650" s="77"/>
      <c r="AI650" s="77"/>
      <c r="AJ650" s="77"/>
      <c r="AK650" s="77"/>
      <c r="AL650" s="77"/>
      <c r="AM650" s="77"/>
      <c r="AN650" s="77"/>
      <c r="AO650" s="77"/>
      <c r="AP650" s="77"/>
      <c r="AQ650" s="77"/>
      <c r="AR650" s="77"/>
      <c r="AS650" s="77"/>
      <c r="AT650" s="77"/>
      <c r="AU650" s="77"/>
      <c r="AV650" s="77"/>
      <c r="AW650" s="77"/>
      <c r="AX650" s="77"/>
      <c r="AY650" s="77"/>
      <c r="AZ650" s="77"/>
      <c r="BA650" s="77"/>
      <c r="BB650" s="77"/>
      <c r="BC650" s="77"/>
      <c r="BD650" s="77"/>
      <c r="BE650" s="77"/>
      <c r="BF650" s="77"/>
      <c r="BG650" s="77"/>
      <c r="BH650" s="77"/>
      <c r="BI650" s="77"/>
      <c r="BJ650" s="77"/>
      <c r="BK650" s="77"/>
      <c r="BL650" s="77"/>
      <c r="BM650" s="77"/>
      <c r="BN650" s="77"/>
      <c r="BO650" s="77"/>
      <c r="BP650" s="77"/>
      <c r="BQ650" s="77"/>
      <c r="BR650" s="77"/>
      <c r="BS650" s="77"/>
      <c r="BT650" s="77"/>
      <c r="BU650" s="77"/>
      <c r="BV650" s="77"/>
      <c r="BW650" s="77"/>
      <c r="BX650" s="77"/>
      <c r="BY650" s="77"/>
      <c r="BZ650" s="77"/>
      <c r="CA650" s="77"/>
      <c r="CB650" s="77"/>
      <c r="CC650" s="77"/>
      <c r="CD650" s="77"/>
      <c r="CE650" s="77"/>
      <c r="CF650" s="77"/>
      <c r="CG650" s="77"/>
      <c r="CH650" s="77"/>
      <c r="CI650" s="77"/>
      <c r="CJ650" s="77"/>
      <c r="CK650" s="77"/>
      <c r="CL650" s="77"/>
      <c r="CM650" s="77"/>
      <c r="CN650" s="77"/>
      <c r="CO650" s="77"/>
      <c r="CP650" s="77"/>
      <c r="CQ650" s="77"/>
      <c r="CR650" s="77"/>
      <c r="CS650" s="77"/>
      <c r="CT650" s="77"/>
      <c r="CU650" s="77"/>
      <c r="CV650" s="77"/>
      <c r="CW650" s="77"/>
      <c r="CX650" s="77"/>
      <c r="CY650" s="77"/>
      <c r="CZ650" s="77"/>
      <c r="DA650" s="77"/>
      <c r="DB650" s="77"/>
      <c r="DC650" s="77"/>
      <c r="DD650" s="77"/>
      <c r="DE650" s="77"/>
      <c r="DF650" s="77"/>
      <c r="DG650" s="77"/>
      <c r="DH650" s="77"/>
      <c r="DI650" s="77"/>
      <c r="DJ650" s="77"/>
      <c r="DK650" s="77"/>
      <c r="DL650" s="77"/>
      <c r="DM650" s="77"/>
      <c r="DN650" s="77"/>
      <c r="DO650" s="77"/>
      <c r="DP650" s="77"/>
      <c r="DQ650" s="77"/>
      <c r="DR650" s="77"/>
      <c r="DS650" s="77"/>
      <c r="DT650" s="77"/>
      <c r="DU650" s="77"/>
      <c r="DV650" s="77"/>
      <c r="DW650" s="77"/>
      <c r="DX650" s="77"/>
      <c r="DY650" s="77"/>
      <c r="DZ650" s="77"/>
      <c r="EA650" s="77"/>
      <c r="EB650" s="77"/>
      <c r="EC650" s="77"/>
      <c r="ED650" s="77"/>
      <c r="EE650" s="77"/>
      <c r="EF650" s="77"/>
      <c r="EG650" s="77"/>
      <c r="EH650" s="77"/>
      <c r="EI650" s="77"/>
      <c r="EJ650" s="77"/>
      <c r="EK650" s="77"/>
      <c r="EL650" s="77"/>
      <c r="EM650" s="77"/>
      <c r="EN650" s="77"/>
      <c r="EO650" s="77"/>
      <c r="EP650" s="77"/>
      <c r="EQ650" s="77"/>
      <c r="ER650" s="77"/>
      <c r="ES650" s="77"/>
      <c r="ET650" s="77"/>
      <c r="EU650" s="77"/>
      <c r="EV650" s="77"/>
      <c r="EW650" s="77"/>
      <c r="EX650" s="77"/>
      <c r="EY650" s="77"/>
      <c r="EZ650" s="77"/>
      <c r="FA650" s="77"/>
      <c r="FB650" s="77"/>
      <c r="FC650" s="77"/>
      <c r="FD650" s="77"/>
      <c r="FE650" s="77"/>
      <c r="FF650" s="77"/>
      <c r="FG650" s="77"/>
      <c r="FH650" s="77"/>
      <c r="FI650" s="77"/>
      <c r="FJ650" s="77"/>
      <c r="FK650" s="77"/>
    </row>
    <row r="651" spans="1:167" s="78" customFormat="1" x14ac:dyDescent="0.2">
      <c r="A651" s="97" t="s">
        <v>2424</v>
      </c>
      <c r="B651" s="97" t="s">
        <v>1013</v>
      </c>
      <c r="C651" s="98" t="s">
        <v>1581</v>
      </c>
      <c r="D651" s="99" t="s">
        <v>5</v>
      </c>
      <c r="E651" s="99">
        <v>1</v>
      </c>
      <c r="F651" s="99"/>
      <c r="G651" s="105">
        <v>5</v>
      </c>
      <c r="H651" s="101">
        <f t="shared" si="36"/>
        <v>1.6666666666666666E-2</v>
      </c>
      <c r="I651" s="123">
        <v>2328.7600000000002</v>
      </c>
      <c r="J651" s="103"/>
      <c r="K651" s="101"/>
      <c r="L651" s="102">
        <f t="shared" si="35"/>
        <v>38.81</v>
      </c>
      <c r="M651" s="102">
        <f t="shared" si="37"/>
        <v>1164.3</v>
      </c>
      <c r="N651" s="104"/>
      <c r="O651" s="103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  <c r="AG651" s="77"/>
      <c r="AH651" s="77"/>
      <c r="AI651" s="77"/>
      <c r="AJ651" s="77"/>
      <c r="AK651" s="77"/>
      <c r="AL651" s="77"/>
      <c r="AM651" s="77"/>
      <c r="AN651" s="77"/>
      <c r="AO651" s="77"/>
      <c r="AP651" s="77"/>
      <c r="AQ651" s="77"/>
      <c r="AR651" s="77"/>
      <c r="AS651" s="77"/>
      <c r="AT651" s="77"/>
      <c r="AU651" s="77"/>
      <c r="AV651" s="77"/>
      <c r="AW651" s="77"/>
      <c r="AX651" s="77"/>
      <c r="AY651" s="77"/>
      <c r="AZ651" s="77"/>
      <c r="BA651" s="77"/>
      <c r="BB651" s="77"/>
      <c r="BC651" s="77"/>
      <c r="BD651" s="77"/>
      <c r="BE651" s="77"/>
      <c r="BF651" s="77"/>
      <c r="BG651" s="77"/>
      <c r="BH651" s="77"/>
      <c r="BI651" s="77"/>
      <c r="BJ651" s="77"/>
      <c r="BK651" s="77"/>
      <c r="BL651" s="77"/>
      <c r="BM651" s="77"/>
      <c r="BN651" s="77"/>
      <c r="BO651" s="77"/>
      <c r="BP651" s="77"/>
      <c r="BQ651" s="77"/>
      <c r="BR651" s="77"/>
      <c r="BS651" s="77"/>
      <c r="BT651" s="77"/>
      <c r="BU651" s="77"/>
      <c r="BV651" s="77"/>
      <c r="BW651" s="77"/>
      <c r="BX651" s="77"/>
      <c r="BY651" s="77"/>
      <c r="BZ651" s="77"/>
      <c r="CA651" s="77"/>
      <c r="CB651" s="77"/>
      <c r="CC651" s="77"/>
      <c r="CD651" s="77"/>
      <c r="CE651" s="77"/>
      <c r="CF651" s="77"/>
      <c r="CG651" s="77"/>
      <c r="CH651" s="77"/>
      <c r="CI651" s="77"/>
      <c r="CJ651" s="77"/>
      <c r="CK651" s="77"/>
      <c r="CL651" s="77"/>
      <c r="CM651" s="77"/>
      <c r="CN651" s="77"/>
      <c r="CO651" s="77"/>
      <c r="CP651" s="77"/>
      <c r="CQ651" s="77"/>
      <c r="CR651" s="77"/>
      <c r="CS651" s="77"/>
      <c r="CT651" s="77"/>
      <c r="CU651" s="77"/>
      <c r="CV651" s="77"/>
      <c r="CW651" s="77"/>
      <c r="CX651" s="77"/>
      <c r="CY651" s="77"/>
      <c r="CZ651" s="77"/>
      <c r="DA651" s="77"/>
      <c r="DB651" s="77"/>
      <c r="DC651" s="77"/>
      <c r="DD651" s="77"/>
      <c r="DE651" s="77"/>
      <c r="DF651" s="77"/>
      <c r="DG651" s="77"/>
      <c r="DH651" s="77"/>
      <c r="DI651" s="77"/>
      <c r="DJ651" s="77"/>
      <c r="DK651" s="77"/>
      <c r="DL651" s="77"/>
      <c r="DM651" s="77"/>
      <c r="DN651" s="77"/>
      <c r="DO651" s="77"/>
      <c r="DP651" s="77"/>
      <c r="DQ651" s="77"/>
      <c r="DR651" s="77"/>
      <c r="DS651" s="77"/>
      <c r="DT651" s="77"/>
      <c r="DU651" s="77"/>
      <c r="DV651" s="77"/>
      <c r="DW651" s="77"/>
      <c r="DX651" s="77"/>
      <c r="DY651" s="77"/>
      <c r="DZ651" s="77"/>
      <c r="EA651" s="77"/>
      <c r="EB651" s="77"/>
      <c r="EC651" s="77"/>
      <c r="ED651" s="77"/>
      <c r="EE651" s="77"/>
      <c r="EF651" s="77"/>
      <c r="EG651" s="77"/>
      <c r="EH651" s="77"/>
      <c r="EI651" s="77"/>
      <c r="EJ651" s="77"/>
      <c r="EK651" s="77"/>
      <c r="EL651" s="77"/>
      <c r="EM651" s="77"/>
      <c r="EN651" s="77"/>
      <c r="EO651" s="77"/>
      <c r="EP651" s="77"/>
      <c r="EQ651" s="77"/>
      <c r="ER651" s="77"/>
      <c r="ES651" s="77"/>
      <c r="ET651" s="77"/>
      <c r="EU651" s="77"/>
      <c r="EV651" s="77"/>
      <c r="EW651" s="77"/>
      <c r="EX651" s="77"/>
      <c r="EY651" s="77"/>
      <c r="EZ651" s="77"/>
      <c r="FA651" s="77"/>
      <c r="FB651" s="77"/>
      <c r="FC651" s="77"/>
      <c r="FD651" s="77"/>
      <c r="FE651" s="77"/>
      <c r="FF651" s="77"/>
      <c r="FG651" s="77"/>
      <c r="FH651" s="77"/>
      <c r="FI651" s="77"/>
      <c r="FJ651" s="77"/>
      <c r="FK651" s="77"/>
    </row>
    <row r="652" spans="1:167" s="78" customFormat="1" x14ac:dyDescent="0.2">
      <c r="A652" s="97" t="s">
        <v>2425</v>
      </c>
      <c r="B652" s="97" t="s">
        <v>1014</v>
      </c>
      <c r="C652" s="98" t="s">
        <v>1582</v>
      </c>
      <c r="D652" s="99" t="s">
        <v>65</v>
      </c>
      <c r="E652" s="99">
        <v>1</v>
      </c>
      <c r="F652" s="99"/>
      <c r="G652" s="105">
        <v>10</v>
      </c>
      <c r="H652" s="101">
        <f t="shared" si="36"/>
        <v>8.3333333333333332E-3</v>
      </c>
      <c r="I652" s="123">
        <v>3705.62</v>
      </c>
      <c r="J652" s="103"/>
      <c r="K652" s="101"/>
      <c r="L652" s="102">
        <f t="shared" si="35"/>
        <v>30.88</v>
      </c>
      <c r="M652" s="102">
        <f t="shared" si="37"/>
        <v>926.4</v>
      </c>
      <c r="N652" s="104"/>
      <c r="O652" s="103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  <c r="AG652" s="77"/>
      <c r="AH652" s="77"/>
      <c r="AI652" s="77"/>
      <c r="AJ652" s="77"/>
      <c r="AK652" s="77"/>
      <c r="AL652" s="77"/>
      <c r="AM652" s="77"/>
      <c r="AN652" s="77"/>
      <c r="AO652" s="77"/>
      <c r="AP652" s="77"/>
      <c r="AQ652" s="77"/>
      <c r="AR652" s="77"/>
      <c r="AS652" s="77"/>
      <c r="AT652" s="77"/>
      <c r="AU652" s="77"/>
      <c r="AV652" s="77"/>
      <c r="AW652" s="77"/>
      <c r="AX652" s="77"/>
      <c r="AY652" s="77"/>
      <c r="AZ652" s="77"/>
      <c r="BA652" s="77"/>
      <c r="BB652" s="77"/>
      <c r="BC652" s="77"/>
      <c r="BD652" s="77"/>
      <c r="BE652" s="77"/>
      <c r="BF652" s="77"/>
      <c r="BG652" s="77"/>
      <c r="BH652" s="77"/>
      <c r="BI652" s="77"/>
      <c r="BJ652" s="77"/>
      <c r="BK652" s="77"/>
      <c r="BL652" s="77"/>
      <c r="BM652" s="77"/>
      <c r="BN652" s="77"/>
      <c r="BO652" s="77"/>
      <c r="BP652" s="77"/>
      <c r="BQ652" s="77"/>
      <c r="BR652" s="77"/>
      <c r="BS652" s="77"/>
      <c r="BT652" s="77"/>
      <c r="BU652" s="77"/>
      <c r="BV652" s="77"/>
      <c r="BW652" s="77"/>
      <c r="BX652" s="77"/>
      <c r="BY652" s="77"/>
      <c r="BZ652" s="77"/>
      <c r="CA652" s="77"/>
      <c r="CB652" s="77"/>
      <c r="CC652" s="77"/>
      <c r="CD652" s="77"/>
      <c r="CE652" s="77"/>
      <c r="CF652" s="77"/>
      <c r="CG652" s="77"/>
      <c r="CH652" s="77"/>
      <c r="CI652" s="77"/>
      <c r="CJ652" s="77"/>
      <c r="CK652" s="77"/>
      <c r="CL652" s="77"/>
      <c r="CM652" s="77"/>
      <c r="CN652" s="77"/>
      <c r="CO652" s="77"/>
      <c r="CP652" s="77"/>
      <c r="CQ652" s="77"/>
      <c r="CR652" s="77"/>
      <c r="CS652" s="77"/>
      <c r="CT652" s="77"/>
      <c r="CU652" s="77"/>
      <c r="CV652" s="77"/>
      <c r="CW652" s="77"/>
      <c r="CX652" s="77"/>
      <c r="CY652" s="77"/>
      <c r="CZ652" s="77"/>
      <c r="DA652" s="77"/>
      <c r="DB652" s="77"/>
      <c r="DC652" s="77"/>
      <c r="DD652" s="77"/>
      <c r="DE652" s="77"/>
      <c r="DF652" s="77"/>
      <c r="DG652" s="77"/>
      <c r="DH652" s="77"/>
      <c r="DI652" s="77"/>
      <c r="DJ652" s="77"/>
      <c r="DK652" s="77"/>
      <c r="DL652" s="77"/>
      <c r="DM652" s="77"/>
      <c r="DN652" s="77"/>
      <c r="DO652" s="77"/>
      <c r="DP652" s="77"/>
      <c r="DQ652" s="77"/>
      <c r="DR652" s="77"/>
      <c r="DS652" s="77"/>
      <c r="DT652" s="77"/>
      <c r="DU652" s="77"/>
      <c r="DV652" s="77"/>
      <c r="DW652" s="77"/>
      <c r="DX652" s="77"/>
      <c r="DY652" s="77"/>
      <c r="DZ652" s="77"/>
      <c r="EA652" s="77"/>
      <c r="EB652" s="77"/>
      <c r="EC652" s="77"/>
      <c r="ED652" s="77"/>
      <c r="EE652" s="77"/>
      <c r="EF652" s="77"/>
      <c r="EG652" s="77"/>
      <c r="EH652" s="77"/>
      <c r="EI652" s="77"/>
      <c r="EJ652" s="77"/>
      <c r="EK652" s="77"/>
      <c r="EL652" s="77"/>
      <c r="EM652" s="77"/>
      <c r="EN652" s="77"/>
      <c r="EO652" s="77"/>
      <c r="EP652" s="77"/>
      <c r="EQ652" s="77"/>
      <c r="ER652" s="77"/>
      <c r="ES652" s="77"/>
      <c r="ET652" s="77"/>
      <c r="EU652" s="77"/>
      <c r="EV652" s="77"/>
      <c r="EW652" s="77"/>
      <c r="EX652" s="77"/>
      <c r="EY652" s="77"/>
      <c r="EZ652" s="77"/>
      <c r="FA652" s="77"/>
      <c r="FB652" s="77"/>
      <c r="FC652" s="77"/>
      <c r="FD652" s="77"/>
      <c r="FE652" s="77"/>
      <c r="FF652" s="77"/>
      <c r="FG652" s="77"/>
      <c r="FH652" s="77"/>
      <c r="FI652" s="77"/>
      <c r="FJ652" s="77"/>
      <c r="FK652" s="77"/>
    </row>
    <row r="653" spans="1:167" s="78" customFormat="1" x14ac:dyDescent="0.2">
      <c r="A653" s="97" t="s">
        <v>2426</v>
      </c>
      <c r="B653" s="97" t="s">
        <v>1015</v>
      </c>
      <c r="C653" s="98" t="s">
        <v>1583</v>
      </c>
      <c r="D653" s="99" t="s">
        <v>5</v>
      </c>
      <c r="E653" s="99">
        <v>3</v>
      </c>
      <c r="F653" s="99"/>
      <c r="G653" s="105">
        <v>10</v>
      </c>
      <c r="H653" s="101">
        <f t="shared" si="36"/>
        <v>8.3333333333333332E-3</v>
      </c>
      <c r="I653" s="123">
        <v>2457.0100000000002</v>
      </c>
      <c r="J653" s="103"/>
      <c r="K653" s="101"/>
      <c r="L653" s="102">
        <f t="shared" si="35"/>
        <v>61.43</v>
      </c>
      <c r="M653" s="102">
        <f t="shared" si="37"/>
        <v>1842.9</v>
      </c>
      <c r="N653" s="104"/>
      <c r="O653" s="103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  <c r="AG653" s="77"/>
      <c r="AH653" s="77"/>
      <c r="AI653" s="77"/>
      <c r="AJ653" s="77"/>
      <c r="AK653" s="77"/>
      <c r="AL653" s="77"/>
      <c r="AM653" s="77"/>
      <c r="AN653" s="77"/>
      <c r="AO653" s="77"/>
      <c r="AP653" s="77"/>
      <c r="AQ653" s="77"/>
      <c r="AR653" s="77"/>
      <c r="AS653" s="77"/>
      <c r="AT653" s="77"/>
      <c r="AU653" s="77"/>
      <c r="AV653" s="77"/>
      <c r="AW653" s="77"/>
      <c r="AX653" s="77"/>
      <c r="AY653" s="77"/>
      <c r="AZ653" s="77"/>
      <c r="BA653" s="77"/>
      <c r="BB653" s="77"/>
      <c r="BC653" s="77"/>
      <c r="BD653" s="77"/>
      <c r="BE653" s="77"/>
      <c r="BF653" s="77"/>
      <c r="BG653" s="77"/>
      <c r="BH653" s="77"/>
      <c r="BI653" s="77"/>
      <c r="BJ653" s="77"/>
      <c r="BK653" s="77"/>
      <c r="BL653" s="77"/>
      <c r="BM653" s="77"/>
      <c r="BN653" s="77"/>
      <c r="BO653" s="77"/>
      <c r="BP653" s="77"/>
      <c r="BQ653" s="77"/>
      <c r="BR653" s="77"/>
      <c r="BS653" s="77"/>
      <c r="BT653" s="77"/>
      <c r="BU653" s="77"/>
      <c r="BV653" s="77"/>
      <c r="BW653" s="77"/>
      <c r="BX653" s="77"/>
      <c r="BY653" s="77"/>
      <c r="BZ653" s="77"/>
      <c r="CA653" s="77"/>
      <c r="CB653" s="77"/>
      <c r="CC653" s="77"/>
      <c r="CD653" s="77"/>
      <c r="CE653" s="77"/>
      <c r="CF653" s="77"/>
      <c r="CG653" s="77"/>
      <c r="CH653" s="77"/>
      <c r="CI653" s="77"/>
      <c r="CJ653" s="77"/>
      <c r="CK653" s="77"/>
      <c r="CL653" s="77"/>
      <c r="CM653" s="77"/>
      <c r="CN653" s="77"/>
      <c r="CO653" s="77"/>
      <c r="CP653" s="77"/>
      <c r="CQ653" s="77"/>
      <c r="CR653" s="77"/>
      <c r="CS653" s="77"/>
      <c r="CT653" s="77"/>
      <c r="CU653" s="77"/>
      <c r="CV653" s="77"/>
      <c r="CW653" s="77"/>
      <c r="CX653" s="77"/>
      <c r="CY653" s="77"/>
      <c r="CZ653" s="77"/>
      <c r="DA653" s="77"/>
      <c r="DB653" s="77"/>
      <c r="DC653" s="77"/>
      <c r="DD653" s="77"/>
      <c r="DE653" s="77"/>
      <c r="DF653" s="77"/>
      <c r="DG653" s="77"/>
      <c r="DH653" s="77"/>
      <c r="DI653" s="77"/>
      <c r="DJ653" s="77"/>
      <c r="DK653" s="77"/>
      <c r="DL653" s="77"/>
      <c r="DM653" s="77"/>
      <c r="DN653" s="77"/>
      <c r="DO653" s="77"/>
      <c r="DP653" s="77"/>
      <c r="DQ653" s="77"/>
      <c r="DR653" s="77"/>
      <c r="DS653" s="77"/>
      <c r="DT653" s="77"/>
      <c r="DU653" s="77"/>
      <c r="DV653" s="77"/>
      <c r="DW653" s="77"/>
      <c r="DX653" s="77"/>
      <c r="DY653" s="77"/>
      <c r="DZ653" s="77"/>
      <c r="EA653" s="77"/>
      <c r="EB653" s="77"/>
      <c r="EC653" s="77"/>
      <c r="ED653" s="77"/>
      <c r="EE653" s="77"/>
      <c r="EF653" s="77"/>
      <c r="EG653" s="77"/>
      <c r="EH653" s="77"/>
      <c r="EI653" s="77"/>
      <c r="EJ653" s="77"/>
      <c r="EK653" s="77"/>
      <c r="EL653" s="77"/>
      <c r="EM653" s="77"/>
      <c r="EN653" s="77"/>
      <c r="EO653" s="77"/>
      <c r="EP653" s="77"/>
      <c r="EQ653" s="77"/>
      <c r="ER653" s="77"/>
      <c r="ES653" s="77"/>
      <c r="ET653" s="77"/>
      <c r="EU653" s="77"/>
      <c r="EV653" s="77"/>
      <c r="EW653" s="77"/>
      <c r="EX653" s="77"/>
      <c r="EY653" s="77"/>
      <c r="EZ653" s="77"/>
      <c r="FA653" s="77"/>
      <c r="FB653" s="77"/>
      <c r="FC653" s="77"/>
      <c r="FD653" s="77"/>
      <c r="FE653" s="77"/>
      <c r="FF653" s="77"/>
      <c r="FG653" s="77"/>
      <c r="FH653" s="77"/>
      <c r="FI653" s="77"/>
      <c r="FJ653" s="77"/>
      <c r="FK653" s="77"/>
    </row>
    <row r="654" spans="1:167" s="78" customFormat="1" x14ac:dyDescent="0.2">
      <c r="A654" s="97" t="s">
        <v>2427</v>
      </c>
      <c r="B654" s="97" t="s">
        <v>1016</v>
      </c>
      <c r="C654" s="98" t="s">
        <v>1584</v>
      </c>
      <c r="D654" s="99" t="s">
        <v>5</v>
      </c>
      <c r="E654" s="99">
        <v>6</v>
      </c>
      <c r="F654" s="99"/>
      <c r="G654" s="105">
        <v>5</v>
      </c>
      <c r="H654" s="101">
        <f t="shared" si="36"/>
        <v>1.6666666666666666E-2</v>
      </c>
      <c r="I654" s="123">
        <v>355</v>
      </c>
      <c r="J654" s="103"/>
      <c r="K654" s="101"/>
      <c r="L654" s="102">
        <f t="shared" si="35"/>
        <v>35.5</v>
      </c>
      <c r="M654" s="102">
        <f t="shared" si="37"/>
        <v>1065</v>
      </c>
      <c r="N654" s="104"/>
      <c r="O654" s="103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  <c r="AG654" s="77"/>
      <c r="AH654" s="77"/>
      <c r="AI654" s="77"/>
      <c r="AJ654" s="77"/>
      <c r="AK654" s="77"/>
      <c r="AL654" s="77"/>
      <c r="AM654" s="77"/>
      <c r="AN654" s="77"/>
      <c r="AO654" s="77"/>
      <c r="AP654" s="77"/>
      <c r="AQ654" s="77"/>
      <c r="AR654" s="77"/>
      <c r="AS654" s="77"/>
      <c r="AT654" s="77"/>
      <c r="AU654" s="77"/>
      <c r="AV654" s="77"/>
      <c r="AW654" s="77"/>
      <c r="AX654" s="77"/>
      <c r="AY654" s="77"/>
      <c r="AZ654" s="77"/>
      <c r="BA654" s="77"/>
      <c r="BB654" s="77"/>
      <c r="BC654" s="77"/>
      <c r="BD654" s="77"/>
      <c r="BE654" s="77"/>
      <c r="BF654" s="77"/>
      <c r="BG654" s="77"/>
      <c r="BH654" s="77"/>
      <c r="BI654" s="77"/>
      <c r="BJ654" s="77"/>
      <c r="BK654" s="77"/>
      <c r="BL654" s="77"/>
      <c r="BM654" s="77"/>
      <c r="BN654" s="77"/>
      <c r="BO654" s="77"/>
      <c r="BP654" s="77"/>
      <c r="BQ654" s="77"/>
      <c r="BR654" s="77"/>
      <c r="BS654" s="77"/>
      <c r="BT654" s="77"/>
      <c r="BU654" s="77"/>
      <c r="BV654" s="77"/>
      <c r="BW654" s="77"/>
      <c r="BX654" s="77"/>
      <c r="BY654" s="77"/>
      <c r="BZ654" s="77"/>
      <c r="CA654" s="77"/>
      <c r="CB654" s="77"/>
      <c r="CC654" s="77"/>
      <c r="CD654" s="77"/>
      <c r="CE654" s="77"/>
      <c r="CF654" s="77"/>
      <c r="CG654" s="77"/>
      <c r="CH654" s="77"/>
      <c r="CI654" s="77"/>
      <c r="CJ654" s="77"/>
      <c r="CK654" s="77"/>
      <c r="CL654" s="77"/>
      <c r="CM654" s="77"/>
      <c r="CN654" s="77"/>
      <c r="CO654" s="77"/>
      <c r="CP654" s="77"/>
      <c r="CQ654" s="77"/>
      <c r="CR654" s="77"/>
      <c r="CS654" s="77"/>
      <c r="CT654" s="77"/>
      <c r="CU654" s="77"/>
      <c r="CV654" s="77"/>
      <c r="CW654" s="77"/>
      <c r="CX654" s="77"/>
      <c r="CY654" s="77"/>
      <c r="CZ654" s="77"/>
      <c r="DA654" s="77"/>
      <c r="DB654" s="77"/>
      <c r="DC654" s="77"/>
      <c r="DD654" s="77"/>
      <c r="DE654" s="77"/>
      <c r="DF654" s="77"/>
      <c r="DG654" s="77"/>
      <c r="DH654" s="77"/>
      <c r="DI654" s="77"/>
      <c r="DJ654" s="77"/>
      <c r="DK654" s="77"/>
      <c r="DL654" s="77"/>
      <c r="DM654" s="77"/>
      <c r="DN654" s="77"/>
      <c r="DO654" s="77"/>
      <c r="DP654" s="77"/>
      <c r="DQ654" s="77"/>
      <c r="DR654" s="77"/>
      <c r="DS654" s="77"/>
      <c r="DT654" s="77"/>
      <c r="DU654" s="77"/>
      <c r="DV654" s="77"/>
      <c r="DW654" s="77"/>
      <c r="DX654" s="77"/>
      <c r="DY654" s="77"/>
      <c r="DZ654" s="77"/>
      <c r="EA654" s="77"/>
      <c r="EB654" s="77"/>
      <c r="EC654" s="77"/>
      <c r="ED654" s="77"/>
      <c r="EE654" s="77"/>
      <c r="EF654" s="77"/>
      <c r="EG654" s="77"/>
      <c r="EH654" s="77"/>
      <c r="EI654" s="77"/>
      <c r="EJ654" s="77"/>
      <c r="EK654" s="77"/>
      <c r="EL654" s="77"/>
      <c r="EM654" s="77"/>
      <c r="EN654" s="77"/>
      <c r="EO654" s="77"/>
      <c r="EP654" s="77"/>
      <c r="EQ654" s="77"/>
      <c r="ER654" s="77"/>
      <c r="ES654" s="77"/>
      <c r="ET654" s="77"/>
      <c r="EU654" s="77"/>
      <c r="EV654" s="77"/>
      <c r="EW654" s="77"/>
      <c r="EX654" s="77"/>
      <c r="EY654" s="77"/>
      <c r="EZ654" s="77"/>
      <c r="FA654" s="77"/>
      <c r="FB654" s="77"/>
      <c r="FC654" s="77"/>
      <c r="FD654" s="77"/>
      <c r="FE654" s="77"/>
      <c r="FF654" s="77"/>
      <c r="FG654" s="77"/>
      <c r="FH654" s="77"/>
      <c r="FI654" s="77"/>
      <c r="FJ654" s="77"/>
      <c r="FK654" s="77"/>
    </row>
    <row r="655" spans="1:167" s="78" customFormat="1" x14ac:dyDescent="0.2">
      <c r="A655" s="97" t="s">
        <v>2428</v>
      </c>
      <c r="B655" s="97" t="s">
        <v>1017</v>
      </c>
      <c r="C655" s="98" t="s">
        <v>1585</v>
      </c>
      <c r="D655" s="99" t="s">
        <v>5</v>
      </c>
      <c r="E655" s="99">
        <v>3</v>
      </c>
      <c r="F655" s="99"/>
      <c r="G655" s="105">
        <v>5</v>
      </c>
      <c r="H655" s="101">
        <f t="shared" si="36"/>
        <v>1.6666666666666666E-2</v>
      </c>
      <c r="I655" s="123">
        <v>163.31</v>
      </c>
      <c r="J655" s="103"/>
      <c r="K655" s="101"/>
      <c r="L655" s="102">
        <f t="shared" si="35"/>
        <v>8.17</v>
      </c>
      <c r="M655" s="102">
        <f t="shared" si="37"/>
        <v>245.1</v>
      </c>
      <c r="N655" s="104"/>
      <c r="O655" s="103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  <c r="AG655" s="77"/>
      <c r="AH655" s="77"/>
      <c r="AI655" s="77"/>
      <c r="AJ655" s="77"/>
      <c r="AK655" s="77"/>
      <c r="AL655" s="77"/>
      <c r="AM655" s="77"/>
      <c r="AN655" s="77"/>
      <c r="AO655" s="77"/>
      <c r="AP655" s="77"/>
      <c r="AQ655" s="77"/>
      <c r="AR655" s="77"/>
      <c r="AS655" s="77"/>
      <c r="AT655" s="77"/>
      <c r="AU655" s="77"/>
      <c r="AV655" s="77"/>
      <c r="AW655" s="77"/>
      <c r="AX655" s="77"/>
      <c r="AY655" s="77"/>
      <c r="AZ655" s="77"/>
      <c r="BA655" s="77"/>
      <c r="BB655" s="77"/>
      <c r="BC655" s="77"/>
      <c r="BD655" s="77"/>
      <c r="BE655" s="77"/>
      <c r="BF655" s="77"/>
      <c r="BG655" s="77"/>
      <c r="BH655" s="77"/>
      <c r="BI655" s="77"/>
      <c r="BJ655" s="77"/>
      <c r="BK655" s="77"/>
      <c r="BL655" s="77"/>
      <c r="BM655" s="77"/>
      <c r="BN655" s="77"/>
      <c r="BO655" s="77"/>
      <c r="BP655" s="77"/>
      <c r="BQ655" s="77"/>
      <c r="BR655" s="77"/>
      <c r="BS655" s="77"/>
      <c r="BT655" s="77"/>
      <c r="BU655" s="77"/>
      <c r="BV655" s="77"/>
      <c r="BW655" s="77"/>
      <c r="BX655" s="77"/>
      <c r="BY655" s="77"/>
      <c r="BZ655" s="77"/>
      <c r="CA655" s="77"/>
      <c r="CB655" s="77"/>
      <c r="CC655" s="77"/>
      <c r="CD655" s="77"/>
      <c r="CE655" s="77"/>
      <c r="CF655" s="77"/>
      <c r="CG655" s="77"/>
      <c r="CH655" s="77"/>
      <c r="CI655" s="77"/>
      <c r="CJ655" s="77"/>
      <c r="CK655" s="77"/>
      <c r="CL655" s="77"/>
      <c r="CM655" s="77"/>
      <c r="CN655" s="77"/>
      <c r="CO655" s="77"/>
      <c r="CP655" s="77"/>
      <c r="CQ655" s="77"/>
      <c r="CR655" s="77"/>
      <c r="CS655" s="77"/>
      <c r="CT655" s="77"/>
      <c r="CU655" s="77"/>
      <c r="CV655" s="77"/>
      <c r="CW655" s="77"/>
      <c r="CX655" s="77"/>
      <c r="CY655" s="77"/>
      <c r="CZ655" s="77"/>
      <c r="DA655" s="77"/>
      <c r="DB655" s="77"/>
      <c r="DC655" s="77"/>
      <c r="DD655" s="77"/>
      <c r="DE655" s="77"/>
      <c r="DF655" s="77"/>
      <c r="DG655" s="77"/>
      <c r="DH655" s="77"/>
      <c r="DI655" s="77"/>
      <c r="DJ655" s="77"/>
      <c r="DK655" s="77"/>
      <c r="DL655" s="77"/>
      <c r="DM655" s="77"/>
      <c r="DN655" s="77"/>
      <c r="DO655" s="77"/>
      <c r="DP655" s="77"/>
      <c r="DQ655" s="77"/>
      <c r="DR655" s="77"/>
      <c r="DS655" s="77"/>
      <c r="DT655" s="77"/>
      <c r="DU655" s="77"/>
      <c r="DV655" s="77"/>
      <c r="DW655" s="77"/>
      <c r="DX655" s="77"/>
      <c r="DY655" s="77"/>
      <c r="DZ655" s="77"/>
      <c r="EA655" s="77"/>
      <c r="EB655" s="77"/>
      <c r="EC655" s="77"/>
      <c r="ED655" s="77"/>
      <c r="EE655" s="77"/>
      <c r="EF655" s="77"/>
      <c r="EG655" s="77"/>
      <c r="EH655" s="77"/>
      <c r="EI655" s="77"/>
      <c r="EJ655" s="77"/>
      <c r="EK655" s="77"/>
      <c r="EL655" s="77"/>
      <c r="EM655" s="77"/>
      <c r="EN655" s="77"/>
      <c r="EO655" s="77"/>
      <c r="EP655" s="77"/>
      <c r="EQ655" s="77"/>
      <c r="ER655" s="77"/>
      <c r="ES655" s="77"/>
      <c r="ET655" s="77"/>
      <c r="EU655" s="77"/>
      <c r="EV655" s="77"/>
      <c r="EW655" s="77"/>
      <c r="EX655" s="77"/>
      <c r="EY655" s="77"/>
      <c r="EZ655" s="77"/>
      <c r="FA655" s="77"/>
      <c r="FB655" s="77"/>
      <c r="FC655" s="77"/>
      <c r="FD655" s="77"/>
      <c r="FE655" s="77"/>
      <c r="FF655" s="77"/>
      <c r="FG655" s="77"/>
      <c r="FH655" s="77"/>
      <c r="FI655" s="77"/>
      <c r="FJ655" s="77"/>
      <c r="FK655" s="77"/>
    </row>
    <row r="656" spans="1:167" s="78" customFormat="1" x14ac:dyDescent="0.2">
      <c r="A656" s="97" t="s">
        <v>2429</v>
      </c>
      <c r="B656" s="97" t="s">
        <v>1018</v>
      </c>
      <c r="C656" s="98" t="s">
        <v>1586</v>
      </c>
      <c r="D656" s="99" t="s">
        <v>5</v>
      </c>
      <c r="E656" s="99">
        <v>10</v>
      </c>
      <c r="F656" s="99"/>
      <c r="G656" s="105">
        <v>10</v>
      </c>
      <c r="H656" s="101">
        <f t="shared" si="36"/>
        <v>8.3333333333333332E-3</v>
      </c>
      <c r="I656" s="123">
        <v>144.99</v>
      </c>
      <c r="J656" s="103"/>
      <c r="K656" s="101"/>
      <c r="L656" s="102">
        <f t="shared" si="35"/>
        <v>12.08</v>
      </c>
      <c r="M656" s="102">
        <f t="shared" si="37"/>
        <v>362.4</v>
      </c>
      <c r="N656" s="104"/>
      <c r="O656" s="103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  <c r="AG656" s="77"/>
      <c r="AH656" s="77"/>
      <c r="AI656" s="77"/>
      <c r="AJ656" s="77"/>
      <c r="AK656" s="77"/>
      <c r="AL656" s="77"/>
      <c r="AM656" s="77"/>
      <c r="AN656" s="77"/>
      <c r="AO656" s="77"/>
      <c r="AP656" s="77"/>
      <c r="AQ656" s="77"/>
      <c r="AR656" s="77"/>
      <c r="AS656" s="77"/>
      <c r="AT656" s="77"/>
      <c r="AU656" s="77"/>
      <c r="AV656" s="77"/>
      <c r="AW656" s="77"/>
      <c r="AX656" s="77"/>
      <c r="AY656" s="77"/>
      <c r="AZ656" s="77"/>
      <c r="BA656" s="77"/>
      <c r="BB656" s="77"/>
      <c r="BC656" s="77"/>
      <c r="BD656" s="77"/>
      <c r="BE656" s="77"/>
      <c r="BF656" s="77"/>
      <c r="BG656" s="77"/>
      <c r="BH656" s="77"/>
      <c r="BI656" s="77"/>
      <c r="BJ656" s="77"/>
      <c r="BK656" s="77"/>
      <c r="BL656" s="77"/>
      <c r="BM656" s="77"/>
      <c r="BN656" s="77"/>
      <c r="BO656" s="77"/>
      <c r="BP656" s="77"/>
      <c r="BQ656" s="77"/>
      <c r="BR656" s="77"/>
      <c r="BS656" s="77"/>
      <c r="BT656" s="77"/>
      <c r="BU656" s="77"/>
      <c r="BV656" s="77"/>
      <c r="BW656" s="77"/>
      <c r="BX656" s="77"/>
      <c r="BY656" s="77"/>
      <c r="BZ656" s="77"/>
      <c r="CA656" s="77"/>
      <c r="CB656" s="77"/>
      <c r="CC656" s="77"/>
      <c r="CD656" s="77"/>
      <c r="CE656" s="77"/>
      <c r="CF656" s="77"/>
      <c r="CG656" s="77"/>
      <c r="CH656" s="77"/>
      <c r="CI656" s="77"/>
      <c r="CJ656" s="77"/>
      <c r="CK656" s="77"/>
      <c r="CL656" s="77"/>
      <c r="CM656" s="77"/>
      <c r="CN656" s="77"/>
      <c r="CO656" s="77"/>
      <c r="CP656" s="77"/>
      <c r="CQ656" s="77"/>
      <c r="CR656" s="77"/>
      <c r="CS656" s="77"/>
      <c r="CT656" s="77"/>
      <c r="CU656" s="77"/>
      <c r="CV656" s="77"/>
      <c r="CW656" s="77"/>
      <c r="CX656" s="77"/>
      <c r="CY656" s="77"/>
      <c r="CZ656" s="77"/>
      <c r="DA656" s="77"/>
      <c r="DB656" s="77"/>
      <c r="DC656" s="77"/>
      <c r="DD656" s="77"/>
      <c r="DE656" s="77"/>
      <c r="DF656" s="77"/>
      <c r="DG656" s="77"/>
      <c r="DH656" s="77"/>
      <c r="DI656" s="77"/>
      <c r="DJ656" s="77"/>
      <c r="DK656" s="77"/>
      <c r="DL656" s="77"/>
      <c r="DM656" s="77"/>
      <c r="DN656" s="77"/>
      <c r="DO656" s="77"/>
      <c r="DP656" s="77"/>
      <c r="DQ656" s="77"/>
      <c r="DR656" s="77"/>
      <c r="DS656" s="77"/>
      <c r="DT656" s="77"/>
      <c r="DU656" s="77"/>
      <c r="DV656" s="77"/>
      <c r="DW656" s="77"/>
      <c r="DX656" s="77"/>
      <c r="DY656" s="77"/>
      <c r="DZ656" s="77"/>
      <c r="EA656" s="77"/>
      <c r="EB656" s="77"/>
      <c r="EC656" s="77"/>
      <c r="ED656" s="77"/>
      <c r="EE656" s="77"/>
      <c r="EF656" s="77"/>
      <c r="EG656" s="77"/>
      <c r="EH656" s="77"/>
      <c r="EI656" s="77"/>
      <c r="EJ656" s="77"/>
      <c r="EK656" s="77"/>
      <c r="EL656" s="77"/>
      <c r="EM656" s="77"/>
      <c r="EN656" s="77"/>
      <c r="EO656" s="77"/>
      <c r="EP656" s="77"/>
      <c r="EQ656" s="77"/>
      <c r="ER656" s="77"/>
      <c r="ES656" s="77"/>
      <c r="ET656" s="77"/>
      <c r="EU656" s="77"/>
      <c r="EV656" s="77"/>
      <c r="EW656" s="77"/>
      <c r="EX656" s="77"/>
      <c r="EY656" s="77"/>
      <c r="EZ656" s="77"/>
      <c r="FA656" s="77"/>
      <c r="FB656" s="77"/>
      <c r="FC656" s="77"/>
      <c r="FD656" s="77"/>
      <c r="FE656" s="77"/>
      <c r="FF656" s="77"/>
      <c r="FG656" s="77"/>
      <c r="FH656" s="77"/>
      <c r="FI656" s="77"/>
      <c r="FJ656" s="77"/>
      <c r="FK656" s="77"/>
    </row>
    <row r="657" spans="1:167" s="78" customFormat="1" x14ac:dyDescent="0.2">
      <c r="A657" s="97" t="s">
        <v>2430</v>
      </c>
      <c r="B657" s="97" t="s">
        <v>1019</v>
      </c>
      <c r="C657" s="98" t="s">
        <v>1587</v>
      </c>
      <c r="D657" s="99" t="s">
        <v>5</v>
      </c>
      <c r="E657" s="99">
        <v>35</v>
      </c>
      <c r="F657" s="99"/>
      <c r="G657" s="105">
        <v>10</v>
      </c>
      <c r="H657" s="101">
        <f t="shared" si="36"/>
        <v>8.3333333333333332E-3</v>
      </c>
      <c r="I657" s="123">
        <v>208.55</v>
      </c>
      <c r="J657" s="103"/>
      <c r="K657" s="101"/>
      <c r="L657" s="102">
        <f t="shared" si="35"/>
        <v>60.83</v>
      </c>
      <c r="M657" s="102">
        <f t="shared" si="37"/>
        <v>1824.9</v>
      </c>
      <c r="N657" s="104"/>
      <c r="O657" s="103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  <c r="AG657" s="77"/>
      <c r="AH657" s="77"/>
      <c r="AI657" s="77"/>
      <c r="AJ657" s="77"/>
      <c r="AK657" s="77"/>
      <c r="AL657" s="77"/>
      <c r="AM657" s="77"/>
      <c r="AN657" s="77"/>
      <c r="AO657" s="77"/>
      <c r="AP657" s="77"/>
      <c r="AQ657" s="77"/>
      <c r="AR657" s="77"/>
      <c r="AS657" s="77"/>
      <c r="AT657" s="77"/>
      <c r="AU657" s="77"/>
      <c r="AV657" s="77"/>
      <c r="AW657" s="77"/>
      <c r="AX657" s="77"/>
      <c r="AY657" s="77"/>
      <c r="AZ657" s="77"/>
      <c r="BA657" s="77"/>
      <c r="BB657" s="77"/>
      <c r="BC657" s="77"/>
      <c r="BD657" s="77"/>
      <c r="BE657" s="77"/>
      <c r="BF657" s="77"/>
      <c r="BG657" s="77"/>
      <c r="BH657" s="77"/>
      <c r="BI657" s="77"/>
      <c r="BJ657" s="77"/>
      <c r="BK657" s="77"/>
      <c r="BL657" s="77"/>
      <c r="BM657" s="77"/>
      <c r="BN657" s="77"/>
      <c r="BO657" s="77"/>
      <c r="BP657" s="77"/>
      <c r="BQ657" s="77"/>
      <c r="BR657" s="77"/>
      <c r="BS657" s="77"/>
      <c r="BT657" s="77"/>
      <c r="BU657" s="77"/>
      <c r="BV657" s="77"/>
      <c r="BW657" s="77"/>
      <c r="BX657" s="77"/>
      <c r="BY657" s="77"/>
      <c r="BZ657" s="77"/>
      <c r="CA657" s="77"/>
      <c r="CB657" s="77"/>
      <c r="CC657" s="77"/>
      <c r="CD657" s="77"/>
      <c r="CE657" s="77"/>
      <c r="CF657" s="77"/>
      <c r="CG657" s="77"/>
      <c r="CH657" s="77"/>
      <c r="CI657" s="77"/>
      <c r="CJ657" s="77"/>
      <c r="CK657" s="77"/>
      <c r="CL657" s="77"/>
      <c r="CM657" s="77"/>
      <c r="CN657" s="77"/>
      <c r="CO657" s="77"/>
      <c r="CP657" s="77"/>
      <c r="CQ657" s="77"/>
      <c r="CR657" s="77"/>
      <c r="CS657" s="77"/>
      <c r="CT657" s="77"/>
      <c r="CU657" s="77"/>
      <c r="CV657" s="77"/>
      <c r="CW657" s="77"/>
      <c r="CX657" s="77"/>
      <c r="CY657" s="77"/>
      <c r="CZ657" s="77"/>
      <c r="DA657" s="77"/>
      <c r="DB657" s="77"/>
      <c r="DC657" s="77"/>
      <c r="DD657" s="77"/>
      <c r="DE657" s="77"/>
      <c r="DF657" s="77"/>
      <c r="DG657" s="77"/>
      <c r="DH657" s="77"/>
      <c r="DI657" s="77"/>
      <c r="DJ657" s="77"/>
      <c r="DK657" s="77"/>
      <c r="DL657" s="77"/>
      <c r="DM657" s="77"/>
      <c r="DN657" s="77"/>
      <c r="DO657" s="77"/>
      <c r="DP657" s="77"/>
      <c r="DQ657" s="77"/>
      <c r="DR657" s="77"/>
      <c r="DS657" s="77"/>
      <c r="DT657" s="77"/>
      <c r="DU657" s="77"/>
      <c r="DV657" s="77"/>
      <c r="DW657" s="77"/>
      <c r="DX657" s="77"/>
      <c r="DY657" s="77"/>
      <c r="DZ657" s="77"/>
      <c r="EA657" s="77"/>
      <c r="EB657" s="77"/>
      <c r="EC657" s="77"/>
      <c r="ED657" s="77"/>
      <c r="EE657" s="77"/>
      <c r="EF657" s="77"/>
      <c r="EG657" s="77"/>
      <c r="EH657" s="77"/>
      <c r="EI657" s="77"/>
      <c r="EJ657" s="77"/>
      <c r="EK657" s="77"/>
      <c r="EL657" s="77"/>
      <c r="EM657" s="77"/>
      <c r="EN657" s="77"/>
      <c r="EO657" s="77"/>
      <c r="EP657" s="77"/>
      <c r="EQ657" s="77"/>
      <c r="ER657" s="77"/>
      <c r="ES657" s="77"/>
      <c r="ET657" s="77"/>
      <c r="EU657" s="77"/>
      <c r="EV657" s="77"/>
      <c r="EW657" s="77"/>
      <c r="EX657" s="77"/>
      <c r="EY657" s="77"/>
      <c r="EZ657" s="77"/>
      <c r="FA657" s="77"/>
      <c r="FB657" s="77"/>
      <c r="FC657" s="77"/>
      <c r="FD657" s="77"/>
      <c r="FE657" s="77"/>
      <c r="FF657" s="77"/>
      <c r="FG657" s="77"/>
      <c r="FH657" s="77"/>
      <c r="FI657" s="77"/>
      <c r="FJ657" s="77"/>
      <c r="FK657" s="77"/>
    </row>
    <row r="658" spans="1:167" s="78" customFormat="1" x14ac:dyDescent="0.2">
      <c r="A658" s="97" t="s">
        <v>2431</v>
      </c>
      <c r="B658" s="97" t="s">
        <v>1020</v>
      </c>
      <c r="C658" s="98" t="s">
        <v>1588</v>
      </c>
      <c r="D658" s="99" t="s">
        <v>5</v>
      </c>
      <c r="E658" s="99">
        <v>1</v>
      </c>
      <c r="F658" s="99"/>
      <c r="G658" s="105">
        <v>10</v>
      </c>
      <c r="H658" s="101">
        <f t="shared" si="36"/>
        <v>8.3333333333333332E-3</v>
      </c>
      <c r="I658" s="123">
        <v>4251.05</v>
      </c>
      <c r="J658" s="103"/>
      <c r="K658" s="101"/>
      <c r="L658" s="102">
        <f t="shared" si="35"/>
        <v>35.43</v>
      </c>
      <c r="M658" s="102">
        <f t="shared" si="37"/>
        <v>1062.9000000000001</v>
      </c>
      <c r="N658" s="104"/>
      <c r="O658" s="103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  <c r="AG658" s="77"/>
      <c r="AH658" s="77"/>
      <c r="AI658" s="77"/>
      <c r="AJ658" s="77"/>
      <c r="AK658" s="77"/>
      <c r="AL658" s="77"/>
      <c r="AM658" s="77"/>
      <c r="AN658" s="77"/>
      <c r="AO658" s="77"/>
      <c r="AP658" s="77"/>
      <c r="AQ658" s="77"/>
      <c r="AR658" s="77"/>
      <c r="AS658" s="77"/>
      <c r="AT658" s="77"/>
      <c r="AU658" s="77"/>
      <c r="AV658" s="77"/>
      <c r="AW658" s="77"/>
      <c r="AX658" s="77"/>
      <c r="AY658" s="77"/>
      <c r="AZ658" s="77"/>
      <c r="BA658" s="77"/>
      <c r="BB658" s="77"/>
      <c r="BC658" s="77"/>
      <c r="BD658" s="77"/>
      <c r="BE658" s="77"/>
      <c r="BF658" s="77"/>
      <c r="BG658" s="77"/>
      <c r="BH658" s="77"/>
      <c r="BI658" s="77"/>
      <c r="BJ658" s="77"/>
      <c r="BK658" s="77"/>
      <c r="BL658" s="77"/>
      <c r="BM658" s="77"/>
      <c r="BN658" s="77"/>
      <c r="BO658" s="77"/>
      <c r="BP658" s="77"/>
      <c r="BQ658" s="77"/>
      <c r="BR658" s="77"/>
      <c r="BS658" s="77"/>
      <c r="BT658" s="77"/>
      <c r="BU658" s="77"/>
      <c r="BV658" s="77"/>
      <c r="BW658" s="77"/>
      <c r="BX658" s="77"/>
      <c r="BY658" s="77"/>
      <c r="BZ658" s="77"/>
      <c r="CA658" s="77"/>
      <c r="CB658" s="77"/>
      <c r="CC658" s="77"/>
      <c r="CD658" s="77"/>
      <c r="CE658" s="77"/>
      <c r="CF658" s="77"/>
      <c r="CG658" s="77"/>
      <c r="CH658" s="77"/>
      <c r="CI658" s="77"/>
      <c r="CJ658" s="77"/>
      <c r="CK658" s="77"/>
      <c r="CL658" s="77"/>
      <c r="CM658" s="77"/>
      <c r="CN658" s="77"/>
      <c r="CO658" s="77"/>
      <c r="CP658" s="77"/>
      <c r="CQ658" s="77"/>
      <c r="CR658" s="77"/>
      <c r="CS658" s="77"/>
      <c r="CT658" s="77"/>
      <c r="CU658" s="77"/>
      <c r="CV658" s="77"/>
      <c r="CW658" s="77"/>
      <c r="CX658" s="77"/>
      <c r="CY658" s="77"/>
      <c r="CZ658" s="77"/>
      <c r="DA658" s="77"/>
      <c r="DB658" s="77"/>
      <c r="DC658" s="77"/>
      <c r="DD658" s="77"/>
      <c r="DE658" s="77"/>
      <c r="DF658" s="77"/>
      <c r="DG658" s="77"/>
      <c r="DH658" s="77"/>
      <c r="DI658" s="77"/>
      <c r="DJ658" s="77"/>
      <c r="DK658" s="77"/>
      <c r="DL658" s="77"/>
      <c r="DM658" s="77"/>
      <c r="DN658" s="77"/>
      <c r="DO658" s="77"/>
      <c r="DP658" s="77"/>
      <c r="DQ658" s="77"/>
      <c r="DR658" s="77"/>
      <c r="DS658" s="77"/>
      <c r="DT658" s="77"/>
      <c r="DU658" s="77"/>
      <c r="DV658" s="77"/>
      <c r="DW658" s="77"/>
      <c r="DX658" s="77"/>
      <c r="DY658" s="77"/>
      <c r="DZ658" s="77"/>
      <c r="EA658" s="77"/>
      <c r="EB658" s="77"/>
      <c r="EC658" s="77"/>
      <c r="ED658" s="77"/>
      <c r="EE658" s="77"/>
      <c r="EF658" s="77"/>
      <c r="EG658" s="77"/>
      <c r="EH658" s="77"/>
      <c r="EI658" s="77"/>
      <c r="EJ658" s="77"/>
      <c r="EK658" s="77"/>
      <c r="EL658" s="77"/>
      <c r="EM658" s="77"/>
      <c r="EN658" s="77"/>
      <c r="EO658" s="77"/>
      <c r="EP658" s="77"/>
      <c r="EQ658" s="77"/>
      <c r="ER658" s="77"/>
      <c r="ES658" s="77"/>
      <c r="ET658" s="77"/>
      <c r="EU658" s="77"/>
      <c r="EV658" s="77"/>
      <c r="EW658" s="77"/>
      <c r="EX658" s="77"/>
      <c r="EY658" s="77"/>
      <c r="EZ658" s="77"/>
      <c r="FA658" s="77"/>
      <c r="FB658" s="77"/>
      <c r="FC658" s="77"/>
      <c r="FD658" s="77"/>
      <c r="FE658" s="77"/>
      <c r="FF658" s="77"/>
      <c r="FG658" s="77"/>
      <c r="FH658" s="77"/>
      <c r="FI658" s="77"/>
      <c r="FJ658" s="77"/>
      <c r="FK658" s="77"/>
    </row>
    <row r="659" spans="1:167" s="78" customFormat="1" x14ac:dyDescent="0.2">
      <c r="A659" s="97" t="s">
        <v>2432</v>
      </c>
      <c r="B659" s="97" t="s">
        <v>1021</v>
      </c>
      <c r="C659" s="98" t="s">
        <v>1589</v>
      </c>
      <c r="D659" s="99" t="s">
        <v>65</v>
      </c>
      <c r="E659" s="99">
        <v>3</v>
      </c>
      <c r="F659" s="99"/>
      <c r="G659" s="105">
        <v>5</v>
      </c>
      <c r="H659" s="101">
        <f t="shared" si="36"/>
        <v>1.6666666666666666E-2</v>
      </c>
      <c r="I659" s="123">
        <v>53.57</v>
      </c>
      <c r="J659" s="103"/>
      <c r="K659" s="101"/>
      <c r="L659" s="102">
        <f t="shared" si="35"/>
        <v>2.68</v>
      </c>
      <c r="M659" s="102">
        <f t="shared" si="37"/>
        <v>80.400000000000006</v>
      </c>
      <c r="N659" s="104"/>
      <c r="O659" s="103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  <c r="AG659" s="77"/>
      <c r="AH659" s="77"/>
      <c r="AI659" s="77"/>
      <c r="AJ659" s="77"/>
      <c r="AK659" s="77"/>
      <c r="AL659" s="77"/>
      <c r="AM659" s="77"/>
      <c r="AN659" s="77"/>
      <c r="AO659" s="77"/>
      <c r="AP659" s="77"/>
      <c r="AQ659" s="77"/>
      <c r="AR659" s="77"/>
      <c r="AS659" s="77"/>
      <c r="AT659" s="77"/>
      <c r="AU659" s="77"/>
      <c r="AV659" s="77"/>
      <c r="AW659" s="77"/>
      <c r="AX659" s="77"/>
      <c r="AY659" s="77"/>
      <c r="AZ659" s="77"/>
      <c r="BA659" s="77"/>
      <c r="BB659" s="77"/>
      <c r="BC659" s="77"/>
      <c r="BD659" s="77"/>
      <c r="BE659" s="77"/>
      <c r="BF659" s="77"/>
      <c r="BG659" s="77"/>
      <c r="BH659" s="77"/>
      <c r="BI659" s="77"/>
      <c r="BJ659" s="77"/>
      <c r="BK659" s="77"/>
      <c r="BL659" s="77"/>
      <c r="BM659" s="77"/>
      <c r="BN659" s="77"/>
      <c r="BO659" s="77"/>
      <c r="BP659" s="77"/>
      <c r="BQ659" s="77"/>
      <c r="BR659" s="77"/>
      <c r="BS659" s="77"/>
      <c r="BT659" s="77"/>
      <c r="BU659" s="77"/>
      <c r="BV659" s="77"/>
      <c r="BW659" s="77"/>
      <c r="BX659" s="77"/>
      <c r="BY659" s="77"/>
      <c r="BZ659" s="77"/>
      <c r="CA659" s="77"/>
      <c r="CB659" s="77"/>
      <c r="CC659" s="77"/>
      <c r="CD659" s="77"/>
      <c r="CE659" s="77"/>
      <c r="CF659" s="77"/>
      <c r="CG659" s="77"/>
      <c r="CH659" s="77"/>
      <c r="CI659" s="77"/>
      <c r="CJ659" s="77"/>
      <c r="CK659" s="77"/>
      <c r="CL659" s="77"/>
      <c r="CM659" s="77"/>
      <c r="CN659" s="77"/>
      <c r="CO659" s="77"/>
      <c r="CP659" s="77"/>
      <c r="CQ659" s="77"/>
      <c r="CR659" s="77"/>
      <c r="CS659" s="77"/>
      <c r="CT659" s="77"/>
      <c r="CU659" s="77"/>
      <c r="CV659" s="77"/>
      <c r="CW659" s="77"/>
      <c r="CX659" s="77"/>
      <c r="CY659" s="77"/>
      <c r="CZ659" s="77"/>
      <c r="DA659" s="77"/>
      <c r="DB659" s="77"/>
      <c r="DC659" s="77"/>
      <c r="DD659" s="77"/>
      <c r="DE659" s="77"/>
      <c r="DF659" s="77"/>
      <c r="DG659" s="77"/>
      <c r="DH659" s="77"/>
      <c r="DI659" s="77"/>
      <c r="DJ659" s="77"/>
      <c r="DK659" s="77"/>
      <c r="DL659" s="77"/>
      <c r="DM659" s="77"/>
      <c r="DN659" s="77"/>
      <c r="DO659" s="77"/>
      <c r="DP659" s="77"/>
      <c r="DQ659" s="77"/>
      <c r="DR659" s="77"/>
      <c r="DS659" s="77"/>
      <c r="DT659" s="77"/>
      <c r="DU659" s="77"/>
      <c r="DV659" s="77"/>
      <c r="DW659" s="77"/>
      <c r="DX659" s="77"/>
      <c r="DY659" s="77"/>
      <c r="DZ659" s="77"/>
      <c r="EA659" s="77"/>
      <c r="EB659" s="77"/>
      <c r="EC659" s="77"/>
      <c r="ED659" s="77"/>
      <c r="EE659" s="77"/>
      <c r="EF659" s="77"/>
      <c r="EG659" s="77"/>
      <c r="EH659" s="77"/>
      <c r="EI659" s="77"/>
      <c r="EJ659" s="77"/>
      <c r="EK659" s="77"/>
      <c r="EL659" s="77"/>
      <c r="EM659" s="77"/>
      <c r="EN659" s="77"/>
      <c r="EO659" s="77"/>
      <c r="EP659" s="77"/>
      <c r="EQ659" s="77"/>
      <c r="ER659" s="77"/>
      <c r="ES659" s="77"/>
      <c r="ET659" s="77"/>
      <c r="EU659" s="77"/>
      <c r="EV659" s="77"/>
      <c r="EW659" s="77"/>
      <c r="EX659" s="77"/>
      <c r="EY659" s="77"/>
      <c r="EZ659" s="77"/>
      <c r="FA659" s="77"/>
      <c r="FB659" s="77"/>
      <c r="FC659" s="77"/>
      <c r="FD659" s="77"/>
      <c r="FE659" s="77"/>
      <c r="FF659" s="77"/>
      <c r="FG659" s="77"/>
      <c r="FH659" s="77"/>
      <c r="FI659" s="77"/>
      <c r="FJ659" s="77"/>
      <c r="FK659" s="77"/>
    </row>
    <row r="660" spans="1:167" s="78" customFormat="1" x14ac:dyDescent="0.2">
      <c r="A660" s="97" t="s">
        <v>2433</v>
      </c>
      <c r="B660" s="97" t="s">
        <v>1022</v>
      </c>
      <c r="C660" s="98" t="s">
        <v>1590</v>
      </c>
      <c r="D660" s="99" t="s">
        <v>5</v>
      </c>
      <c r="E660" s="99">
        <v>4</v>
      </c>
      <c r="F660" s="99"/>
      <c r="G660" s="105">
        <v>10</v>
      </c>
      <c r="H660" s="101">
        <f t="shared" si="36"/>
        <v>8.3333333333333332E-3</v>
      </c>
      <c r="I660" s="123">
        <v>3121.15</v>
      </c>
      <c r="J660" s="103"/>
      <c r="K660" s="101"/>
      <c r="L660" s="102">
        <f t="shared" si="35"/>
        <v>104.04</v>
      </c>
      <c r="M660" s="102">
        <f t="shared" si="37"/>
        <v>3121.2</v>
      </c>
      <c r="N660" s="104"/>
      <c r="O660" s="103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  <c r="AG660" s="77"/>
      <c r="AH660" s="77"/>
      <c r="AI660" s="77"/>
      <c r="AJ660" s="77"/>
      <c r="AK660" s="77"/>
      <c r="AL660" s="77"/>
      <c r="AM660" s="77"/>
      <c r="AN660" s="77"/>
      <c r="AO660" s="77"/>
      <c r="AP660" s="77"/>
      <c r="AQ660" s="77"/>
      <c r="AR660" s="77"/>
      <c r="AS660" s="77"/>
      <c r="AT660" s="77"/>
      <c r="AU660" s="77"/>
      <c r="AV660" s="77"/>
      <c r="AW660" s="77"/>
      <c r="AX660" s="77"/>
      <c r="AY660" s="77"/>
      <c r="AZ660" s="77"/>
      <c r="BA660" s="77"/>
      <c r="BB660" s="77"/>
      <c r="BC660" s="77"/>
      <c r="BD660" s="77"/>
      <c r="BE660" s="77"/>
      <c r="BF660" s="77"/>
      <c r="BG660" s="77"/>
      <c r="BH660" s="77"/>
      <c r="BI660" s="77"/>
      <c r="BJ660" s="77"/>
      <c r="BK660" s="77"/>
      <c r="BL660" s="77"/>
      <c r="BM660" s="77"/>
      <c r="BN660" s="77"/>
      <c r="BO660" s="77"/>
      <c r="BP660" s="77"/>
      <c r="BQ660" s="77"/>
      <c r="BR660" s="77"/>
      <c r="BS660" s="77"/>
      <c r="BT660" s="77"/>
      <c r="BU660" s="77"/>
      <c r="BV660" s="77"/>
      <c r="BW660" s="77"/>
      <c r="BX660" s="77"/>
      <c r="BY660" s="77"/>
      <c r="BZ660" s="77"/>
      <c r="CA660" s="77"/>
      <c r="CB660" s="77"/>
      <c r="CC660" s="77"/>
      <c r="CD660" s="77"/>
      <c r="CE660" s="77"/>
      <c r="CF660" s="77"/>
      <c r="CG660" s="77"/>
      <c r="CH660" s="77"/>
      <c r="CI660" s="77"/>
      <c r="CJ660" s="77"/>
      <c r="CK660" s="77"/>
      <c r="CL660" s="77"/>
      <c r="CM660" s="77"/>
      <c r="CN660" s="77"/>
      <c r="CO660" s="77"/>
      <c r="CP660" s="77"/>
      <c r="CQ660" s="77"/>
      <c r="CR660" s="77"/>
      <c r="CS660" s="77"/>
      <c r="CT660" s="77"/>
      <c r="CU660" s="77"/>
      <c r="CV660" s="77"/>
      <c r="CW660" s="77"/>
      <c r="CX660" s="77"/>
      <c r="CY660" s="77"/>
      <c r="CZ660" s="77"/>
      <c r="DA660" s="77"/>
      <c r="DB660" s="77"/>
      <c r="DC660" s="77"/>
      <c r="DD660" s="77"/>
      <c r="DE660" s="77"/>
      <c r="DF660" s="77"/>
      <c r="DG660" s="77"/>
      <c r="DH660" s="77"/>
      <c r="DI660" s="77"/>
      <c r="DJ660" s="77"/>
      <c r="DK660" s="77"/>
      <c r="DL660" s="77"/>
      <c r="DM660" s="77"/>
      <c r="DN660" s="77"/>
      <c r="DO660" s="77"/>
      <c r="DP660" s="77"/>
      <c r="DQ660" s="77"/>
      <c r="DR660" s="77"/>
      <c r="DS660" s="77"/>
      <c r="DT660" s="77"/>
      <c r="DU660" s="77"/>
      <c r="DV660" s="77"/>
      <c r="DW660" s="77"/>
      <c r="DX660" s="77"/>
      <c r="DY660" s="77"/>
      <c r="DZ660" s="77"/>
      <c r="EA660" s="77"/>
      <c r="EB660" s="77"/>
      <c r="EC660" s="77"/>
      <c r="ED660" s="77"/>
      <c r="EE660" s="77"/>
      <c r="EF660" s="77"/>
      <c r="EG660" s="77"/>
      <c r="EH660" s="77"/>
      <c r="EI660" s="77"/>
      <c r="EJ660" s="77"/>
      <c r="EK660" s="77"/>
      <c r="EL660" s="77"/>
      <c r="EM660" s="77"/>
      <c r="EN660" s="77"/>
      <c r="EO660" s="77"/>
      <c r="EP660" s="77"/>
      <c r="EQ660" s="77"/>
      <c r="ER660" s="77"/>
      <c r="ES660" s="77"/>
      <c r="ET660" s="77"/>
      <c r="EU660" s="77"/>
      <c r="EV660" s="77"/>
      <c r="EW660" s="77"/>
      <c r="EX660" s="77"/>
      <c r="EY660" s="77"/>
      <c r="EZ660" s="77"/>
      <c r="FA660" s="77"/>
      <c r="FB660" s="77"/>
      <c r="FC660" s="77"/>
      <c r="FD660" s="77"/>
      <c r="FE660" s="77"/>
      <c r="FF660" s="77"/>
      <c r="FG660" s="77"/>
      <c r="FH660" s="77"/>
      <c r="FI660" s="77"/>
      <c r="FJ660" s="77"/>
      <c r="FK660" s="77"/>
    </row>
    <row r="661" spans="1:167" s="78" customFormat="1" x14ac:dyDescent="0.2">
      <c r="A661" s="97" t="s">
        <v>2434</v>
      </c>
      <c r="B661" s="97" t="s">
        <v>1023</v>
      </c>
      <c r="C661" s="98" t="s">
        <v>1591</v>
      </c>
      <c r="D661" s="99" t="s">
        <v>5</v>
      </c>
      <c r="E661" s="99">
        <v>3</v>
      </c>
      <c r="F661" s="99"/>
      <c r="G661" s="105">
        <v>10</v>
      </c>
      <c r="H661" s="101">
        <f t="shared" si="36"/>
        <v>8.3333333333333332E-3</v>
      </c>
      <c r="I661" s="123">
        <v>1055.3</v>
      </c>
      <c r="J661" s="103"/>
      <c r="K661" s="101"/>
      <c r="L661" s="102">
        <f t="shared" si="35"/>
        <v>26.38</v>
      </c>
      <c r="M661" s="102">
        <f t="shared" si="37"/>
        <v>791.4</v>
      </c>
      <c r="N661" s="104"/>
      <c r="O661" s="103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  <c r="AG661" s="77"/>
      <c r="AH661" s="77"/>
      <c r="AI661" s="77"/>
      <c r="AJ661" s="77"/>
      <c r="AK661" s="77"/>
      <c r="AL661" s="77"/>
      <c r="AM661" s="77"/>
      <c r="AN661" s="77"/>
      <c r="AO661" s="77"/>
      <c r="AP661" s="77"/>
      <c r="AQ661" s="77"/>
      <c r="AR661" s="77"/>
      <c r="AS661" s="77"/>
      <c r="AT661" s="77"/>
      <c r="AU661" s="77"/>
      <c r="AV661" s="77"/>
      <c r="AW661" s="77"/>
      <c r="AX661" s="77"/>
      <c r="AY661" s="77"/>
      <c r="AZ661" s="77"/>
      <c r="BA661" s="77"/>
      <c r="BB661" s="77"/>
      <c r="BC661" s="77"/>
      <c r="BD661" s="77"/>
      <c r="BE661" s="77"/>
      <c r="BF661" s="77"/>
      <c r="BG661" s="77"/>
      <c r="BH661" s="77"/>
      <c r="BI661" s="77"/>
      <c r="BJ661" s="77"/>
      <c r="BK661" s="77"/>
      <c r="BL661" s="77"/>
      <c r="BM661" s="77"/>
      <c r="BN661" s="77"/>
      <c r="BO661" s="77"/>
      <c r="BP661" s="77"/>
      <c r="BQ661" s="77"/>
      <c r="BR661" s="77"/>
      <c r="BS661" s="77"/>
      <c r="BT661" s="77"/>
      <c r="BU661" s="77"/>
      <c r="BV661" s="77"/>
      <c r="BW661" s="77"/>
      <c r="BX661" s="77"/>
      <c r="BY661" s="77"/>
      <c r="BZ661" s="77"/>
      <c r="CA661" s="77"/>
      <c r="CB661" s="77"/>
      <c r="CC661" s="77"/>
      <c r="CD661" s="77"/>
      <c r="CE661" s="77"/>
      <c r="CF661" s="77"/>
      <c r="CG661" s="77"/>
      <c r="CH661" s="77"/>
      <c r="CI661" s="77"/>
      <c r="CJ661" s="77"/>
      <c r="CK661" s="77"/>
      <c r="CL661" s="77"/>
      <c r="CM661" s="77"/>
      <c r="CN661" s="77"/>
      <c r="CO661" s="77"/>
      <c r="CP661" s="77"/>
      <c r="CQ661" s="77"/>
      <c r="CR661" s="77"/>
      <c r="CS661" s="77"/>
      <c r="CT661" s="77"/>
      <c r="CU661" s="77"/>
      <c r="CV661" s="77"/>
      <c r="CW661" s="77"/>
      <c r="CX661" s="77"/>
      <c r="CY661" s="77"/>
      <c r="CZ661" s="77"/>
      <c r="DA661" s="77"/>
      <c r="DB661" s="77"/>
      <c r="DC661" s="77"/>
      <c r="DD661" s="77"/>
      <c r="DE661" s="77"/>
      <c r="DF661" s="77"/>
      <c r="DG661" s="77"/>
      <c r="DH661" s="77"/>
      <c r="DI661" s="77"/>
      <c r="DJ661" s="77"/>
      <c r="DK661" s="77"/>
      <c r="DL661" s="77"/>
      <c r="DM661" s="77"/>
      <c r="DN661" s="77"/>
      <c r="DO661" s="77"/>
      <c r="DP661" s="77"/>
      <c r="DQ661" s="77"/>
      <c r="DR661" s="77"/>
      <c r="DS661" s="77"/>
      <c r="DT661" s="77"/>
      <c r="DU661" s="77"/>
      <c r="DV661" s="77"/>
      <c r="DW661" s="77"/>
      <c r="DX661" s="77"/>
      <c r="DY661" s="77"/>
      <c r="DZ661" s="77"/>
      <c r="EA661" s="77"/>
      <c r="EB661" s="77"/>
      <c r="EC661" s="77"/>
      <c r="ED661" s="77"/>
      <c r="EE661" s="77"/>
      <c r="EF661" s="77"/>
      <c r="EG661" s="77"/>
      <c r="EH661" s="77"/>
      <c r="EI661" s="77"/>
      <c r="EJ661" s="77"/>
      <c r="EK661" s="77"/>
      <c r="EL661" s="77"/>
      <c r="EM661" s="77"/>
      <c r="EN661" s="77"/>
      <c r="EO661" s="77"/>
      <c r="EP661" s="77"/>
      <c r="EQ661" s="77"/>
      <c r="ER661" s="77"/>
      <c r="ES661" s="77"/>
      <c r="ET661" s="77"/>
      <c r="EU661" s="77"/>
      <c r="EV661" s="77"/>
      <c r="EW661" s="77"/>
      <c r="EX661" s="77"/>
      <c r="EY661" s="77"/>
      <c r="EZ661" s="77"/>
      <c r="FA661" s="77"/>
      <c r="FB661" s="77"/>
      <c r="FC661" s="77"/>
      <c r="FD661" s="77"/>
      <c r="FE661" s="77"/>
      <c r="FF661" s="77"/>
      <c r="FG661" s="77"/>
      <c r="FH661" s="77"/>
      <c r="FI661" s="77"/>
      <c r="FJ661" s="77"/>
      <c r="FK661" s="77"/>
    </row>
    <row r="662" spans="1:167" s="78" customFormat="1" x14ac:dyDescent="0.2">
      <c r="A662" s="97" t="s">
        <v>2435</v>
      </c>
      <c r="B662" s="97" t="s">
        <v>1024</v>
      </c>
      <c r="C662" s="98" t="s">
        <v>1592</v>
      </c>
      <c r="D662" s="99" t="s">
        <v>5</v>
      </c>
      <c r="E662" s="99">
        <v>6</v>
      </c>
      <c r="F662" s="99"/>
      <c r="G662" s="105">
        <v>10</v>
      </c>
      <c r="H662" s="101">
        <f t="shared" si="36"/>
        <v>8.3333333333333332E-3</v>
      </c>
      <c r="I662" s="123">
        <v>1068.56</v>
      </c>
      <c r="J662" s="103"/>
      <c r="K662" s="101"/>
      <c r="L662" s="102">
        <f t="shared" si="35"/>
        <v>53.43</v>
      </c>
      <c r="M662" s="102">
        <f t="shared" si="37"/>
        <v>1602.9</v>
      </c>
      <c r="N662" s="104"/>
      <c r="O662" s="103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  <c r="AG662" s="77"/>
      <c r="AH662" s="77"/>
      <c r="AI662" s="77"/>
      <c r="AJ662" s="77"/>
      <c r="AK662" s="77"/>
      <c r="AL662" s="77"/>
      <c r="AM662" s="77"/>
      <c r="AN662" s="77"/>
      <c r="AO662" s="77"/>
      <c r="AP662" s="77"/>
      <c r="AQ662" s="77"/>
      <c r="AR662" s="77"/>
      <c r="AS662" s="77"/>
      <c r="AT662" s="77"/>
      <c r="AU662" s="77"/>
      <c r="AV662" s="77"/>
      <c r="AW662" s="77"/>
      <c r="AX662" s="77"/>
      <c r="AY662" s="77"/>
      <c r="AZ662" s="77"/>
      <c r="BA662" s="77"/>
      <c r="BB662" s="77"/>
      <c r="BC662" s="77"/>
      <c r="BD662" s="77"/>
      <c r="BE662" s="77"/>
      <c r="BF662" s="77"/>
      <c r="BG662" s="77"/>
      <c r="BH662" s="77"/>
      <c r="BI662" s="77"/>
      <c r="BJ662" s="77"/>
      <c r="BK662" s="77"/>
      <c r="BL662" s="77"/>
      <c r="BM662" s="77"/>
      <c r="BN662" s="77"/>
      <c r="BO662" s="77"/>
      <c r="BP662" s="77"/>
      <c r="BQ662" s="77"/>
      <c r="BR662" s="77"/>
      <c r="BS662" s="77"/>
      <c r="BT662" s="77"/>
      <c r="BU662" s="77"/>
      <c r="BV662" s="77"/>
      <c r="BW662" s="77"/>
      <c r="BX662" s="77"/>
      <c r="BY662" s="77"/>
      <c r="BZ662" s="77"/>
      <c r="CA662" s="77"/>
      <c r="CB662" s="77"/>
      <c r="CC662" s="77"/>
      <c r="CD662" s="77"/>
      <c r="CE662" s="77"/>
      <c r="CF662" s="77"/>
      <c r="CG662" s="77"/>
      <c r="CH662" s="77"/>
      <c r="CI662" s="77"/>
      <c r="CJ662" s="77"/>
      <c r="CK662" s="77"/>
      <c r="CL662" s="77"/>
      <c r="CM662" s="77"/>
      <c r="CN662" s="77"/>
      <c r="CO662" s="77"/>
      <c r="CP662" s="77"/>
      <c r="CQ662" s="77"/>
      <c r="CR662" s="77"/>
      <c r="CS662" s="77"/>
      <c r="CT662" s="77"/>
      <c r="CU662" s="77"/>
      <c r="CV662" s="77"/>
      <c r="CW662" s="77"/>
      <c r="CX662" s="77"/>
      <c r="CY662" s="77"/>
      <c r="CZ662" s="77"/>
      <c r="DA662" s="77"/>
      <c r="DB662" s="77"/>
      <c r="DC662" s="77"/>
      <c r="DD662" s="77"/>
      <c r="DE662" s="77"/>
      <c r="DF662" s="77"/>
      <c r="DG662" s="77"/>
      <c r="DH662" s="77"/>
      <c r="DI662" s="77"/>
      <c r="DJ662" s="77"/>
      <c r="DK662" s="77"/>
      <c r="DL662" s="77"/>
      <c r="DM662" s="77"/>
      <c r="DN662" s="77"/>
      <c r="DO662" s="77"/>
      <c r="DP662" s="77"/>
      <c r="DQ662" s="77"/>
      <c r="DR662" s="77"/>
      <c r="DS662" s="77"/>
      <c r="DT662" s="77"/>
      <c r="DU662" s="77"/>
      <c r="DV662" s="77"/>
      <c r="DW662" s="77"/>
      <c r="DX662" s="77"/>
      <c r="DY662" s="77"/>
      <c r="DZ662" s="77"/>
      <c r="EA662" s="77"/>
      <c r="EB662" s="77"/>
      <c r="EC662" s="77"/>
      <c r="ED662" s="77"/>
      <c r="EE662" s="77"/>
      <c r="EF662" s="77"/>
      <c r="EG662" s="77"/>
      <c r="EH662" s="77"/>
      <c r="EI662" s="77"/>
      <c r="EJ662" s="77"/>
      <c r="EK662" s="77"/>
      <c r="EL662" s="77"/>
      <c r="EM662" s="77"/>
      <c r="EN662" s="77"/>
      <c r="EO662" s="77"/>
      <c r="EP662" s="77"/>
      <c r="EQ662" s="77"/>
      <c r="ER662" s="77"/>
      <c r="ES662" s="77"/>
      <c r="ET662" s="77"/>
      <c r="EU662" s="77"/>
      <c r="EV662" s="77"/>
      <c r="EW662" s="77"/>
      <c r="EX662" s="77"/>
      <c r="EY662" s="77"/>
      <c r="EZ662" s="77"/>
      <c r="FA662" s="77"/>
      <c r="FB662" s="77"/>
      <c r="FC662" s="77"/>
      <c r="FD662" s="77"/>
      <c r="FE662" s="77"/>
      <c r="FF662" s="77"/>
      <c r="FG662" s="77"/>
      <c r="FH662" s="77"/>
      <c r="FI662" s="77"/>
      <c r="FJ662" s="77"/>
      <c r="FK662" s="77"/>
    </row>
    <row r="663" spans="1:167" s="78" customFormat="1" x14ac:dyDescent="0.2">
      <c r="A663" s="97" t="s">
        <v>2436</v>
      </c>
      <c r="B663" s="97" t="s">
        <v>1025</v>
      </c>
      <c r="C663" s="98" t="s">
        <v>1593</v>
      </c>
      <c r="D663" s="99" t="s">
        <v>5</v>
      </c>
      <c r="E663" s="99">
        <v>3</v>
      </c>
      <c r="F663" s="99"/>
      <c r="G663" s="105">
        <v>10</v>
      </c>
      <c r="H663" s="101">
        <f t="shared" si="36"/>
        <v>8.3333333333333332E-3</v>
      </c>
      <c r="I663" s="123">
        <v>673.83</v>
      </c>
      <c r="J663" s="103"/>
      <c r="K663" s="101"/>
      <c r="L663" s="102">
        <f t="shared" si="35"/>
        <v>16.850000000000001</v>
      </c>
      <c r="M663" s="102">
        <f t="shared" si="37"/>
        <v>505.5</v>
      </c>
      <c r="N663" s="104"/>
      <c r="O663" s="103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  <c r="AG663" s="77"/>
      <c r="AH663" s="77"/>
      <c r="AI663" s="77"/>
      <c r="AJ663" s="77"/>
      <c r="AK663" s="77"/>
      <c r="AL663" s="77"/>
      <c r="AM663" s="77"/>
      <c r="AN663" s="77"/>
      <c r="AO663" s="77"/>
      <c r="AP663" s="77"/>
      <c r="AQ663" s="77"/>
      <c r="AR663" s="77"/>
      <c r="AS663" s="77"/>
      <c r="AT663" s="77"/>
      <c r="AU663" s="77"/>
      <c r="AV663" s="77"/>
      <c r="AW663" s="77"/>
      <c r="AX663" s="77"/>
      <c r="AY663" s="77"/>
      <c r="AZ663" s="77"/>
      <c r="BA663" s="77"/>
      <c r="BB663" s="77"/>
      <c r="BC663" s="77"/>
      <c r="BD663" s="77"/>
      <c r="BE663" s="77"/>
      <c r="BF663" s="77"/>
      <c r="BG663" s="77"/>
      <c r="BH663" s="77"/>
      <c r="BI663" s="77"/>
      <c r="BJ663" s="77"/>
      <c r="BK663" s="77"/>
      <c r="BL663" s="77"/>
      <c r="BM663" s="77"/>
      <c r="BN663" s="77"/>
      <c r="BO663" s="77"/>
      <c r="BP663" s="77"/>
      <c r="BQ663" s="77"/>
      <c r="BR663" s="77"/>
      <c r="BS663" s="77"/>
      <c r="BT663" s="77"/>
      <c r="BU663" s="77"/>
      <c r="BV663" s="77"/>
      <c r="BW663" s="77"/>
      <c r="BX663" s="77"/>
      <c r="BY663" s="77"/>
      <c r="BZ663" s="77"/>
      <c r="CA663" s="77"/>
      <c r="CB663" s="77"/>
      <c r="CC663" s="77"/>
      <c r="CD663" s="77"/>
      <c r="CE663" s="77"/>
      <c r="CF663" s="77"/>
      <c r="CG663" s="77"/>
      <c r="CH663" s="77"/>
      <c r="CI663" s="77"/>
      <c r="CJ663" s="77"/>
      <c r="CK663" s="77"/>
      <c r="CL663" s="77"/>
      <c r="CM663" s="77"/>
      <c r="CN663" s="77"/>
      <c r="CO663" s="77"/>
      <c r="CP663" s="77"/>
      <c r="CQ663" s="77"/>
      <c r="CR663" s="77"/>
      <c r="CS663" s="77"/>
      <c r="CT663" s="77"/>
      <c r="CU663" s="77"/>
      <c r="CV663" s="77"/>
      <c r="CW663" s="77"/>
      <c r="CX663" s="77"/>
      <c r="CY663" s="77"/>
      <c r="CZ663" s="77"/>
      <c r="DA663" s="77"/>
      <c r="DB663" s="77"/>
      <c r="DC663" s="77"/>
      <c r="DD663" s="77"/>
      <c r="DE663" s="77"/>
      <c r="DF663" s="77"/>
      <c r="DG663" s="77"/>
      <c r="DH663" s="77"/>
      <c r="DI663" s="77"/>
      <c r="DJ663" s="77"/>
      <c r="DK663" s="77"/>
      <c r="DL663" s="77"/>
      <c r="DM663" s="77"/>
      <c r="DN663" s="77"/>
      <c r="DO663" s="77"/>
      <c r="DP663" s="77"/>
      <c r="DQ663" s="77"/>
      <c r="DR663" s="77"/>
      <c r="DS663" s="77"/>
      <c r="DT663" s="77"/>
      <c r="DU663" s="77"/>
      <c r="DV663" s="77"/>
      <c r="DW663" s="77"/>
      <c r="DX663" s="77"/>
      <c r="DY663" s="77"/>
      <c r="DZ663" s="77"/>
      <c r="EA663" s="77"/>
      <c r="EB663" s="77"/>
      <c r="EC663" s="77"/>
      <c r="ED663" s="77"/>
      <c r="EE663" s="77"/>
      <c r="EF663" s="77"/>
      <c r="EG663" s="77"/>
      <c r="EH663" s="77"/>
      <c r="EI663" s="77"/>
      <c r="EJ663" s="77"/>
      <c r="EK663" s="77"/>
      <c r="EL663" s="77"/>
      <c r="EM663" s="77"/>
      <c r="EN663" s="77"/>
      <c r="EO663" s="77"/>
      <c r="EP663" s="77"/>
      <c r="EQ663" s="77"/>
      <c r="ER663" s="77"/>
      <c r="ES663" s="77"/>
      <c r="ET663" s="77"/>
      <c r="EU663" s="77"/>
      <c r="EV663" s="77"/>
      <c r="EW663" s="77"/>
      <c r="EX663" s="77"/>
      <c r="EY663" s="77"/>
      <c r="EZ663" s="77"/>
      <c r="FA663" s="77"/>
      <c r="FB663" s="77"/>
      <c r="FC663" s="77"/>
      <c r="FD663" s="77"/>
      <c r="FE663" s="77"/>
      <c r="FF663" s="77"/>
      <c r="FG663" s="77"/>
      <c r="FH663" s="77"/>
      <c r="FI663" s="77"/>
      <c r="FJ663" s="77"/>
      <c r="FK663" s="77"/>
    </row>
    <row r="664" spans="1:167" s="78" customFormat="1" x14ac:dyDescent="0.2">
      <c r="A664" s="97" t="s">
        <v>2437</v>
      </c>
      <c r="B664" s="97" t="s">
        <v>1026</v>
      </c>
      <c r="C664" s="98" t="s">
        <v>1594</v>
      </c>
      <c r="D664" s="99" t="s">
        <v>5</v>
      </c>
      <c r="E664" s="99">
        <v>1</v>
      </c>
      <c r="F664" s="99"/>
      <c r="G664" s="105">
        <v>5</v>
      </c>
      <c r="H664" s="101">
        <f t="shared" si="36"/>
        <v>1.6666666666666666E-2</v>
      </c>
      <c r="I664" s="123">
        <v>5658.55</v>
      </c>
      <c r="J664" s="103"/>
      <c r="K664" s="101"/>
      <c r="L664" s="102">
        <f t="shared" si="35"/>
        <v>94.31</v>
      </c>
      <c r="M664" s="102">
        <f t="shared" si="37"/>
        <v>2829.3</v>
      </c>
      <c r="N664" s="104"/>
      <c r="O664" s="103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  <c r="AG664" s="77"/>
      <c r="AH664" s="77"/>
      <c r="AI664" s="77"/>
      <c r="AJ664" s="77"/>
      <c r="AK664" s="77"/>
      <c r="AL664" s="77"/>
      <c r="AM664" s="77"/>
      <c r="AN664" s="77"/>
      <c r="AO664" s="77"/>
      <c r="AP664" s="77"/>
      <c r="AQ664" s="77"/>
      <c r="AR664" s="77"/>
      <c r="AS664" s="77"/>
      <c r="AT664" s="77"/>
      <c r="AU664" s="77"/>
      <c r="AV664" s="77"/>
      <c r="AW664" s="77"/>
      <c r="AX664" s="77"/>
      <c r="AY664" s="77"/>
      <c r="AZ664" s="77"/>
      <c r="BA664" s="77"/>
      <c r="BB664" s="77"/>
      <c r="BC664" s="77"/>
      <c r="BD664" s="77"/>
      <c r="BE664" s="77"/>
      <c r="BF664" s="77"/>
      <c r="BG664" s="77"/>
      <c r="BH664" s="77"/>
      <c r="BI664" s="77"/>
      <c r="BJ664" s="77"/>
      <c r="BK664" s="77"/>
      <c r="BL664" s="77"/>
      <c r="BM664" s="77"/>
      <c r="BN664" s="77"/>
      <c r="BO664" s="77"/>
      <c r="BP664" s="77"/>
      <c r="BQ664" s="77"/>
      <c r="BR664" s="77"/>
      <c r="BS664" s="77"/>
      <c r="BT664" s="77"/>
      <c r="BU664" s="77"/>
      <c r="BV664" s="77"/>
      <c r="BW664" s="77"/>
      <c r="BX664" s="77"/>
      <c r="BY664" s="77"/>
      <c r="BZ664" s="77"/>
      <c r="CA664" s="77"/>
      <c r="CB664" s="77"/>
      <c r="CC664" s="77"/>
      <c r="CD664" s="77"/>
      <c r="CE664" s="77"/>
      <c r="CF664" s="77"/>
      <c r="CG664" s="77"/>
      <c r="CH664" s="77"/>
      <c r="CI664" s="77"/>
      <c r="CJ664" s="77"/>
      <c r="CK664" s="77"/>
      <c r="CL664" s="77"/>
      <c r="CM664" s="77"/>
      <c r="CN664" s="77"/>
      <c r="CO664" s="77"/>
      <c r="CP664" s="77"/>
      <c r="CQ664" s="77"/>
      <c r="CR664" s="77"/>
      <c r="CS664" s="77"/>
      <c r="CT664" s="77"/>
      <c r="CU664" s="77"/>
      <c r="CV664" s="77"/>
      <c r="CW664" s="77"/>
      <c r="CX664" s="77"/>
      <c r="CY664" s="77"/>
      <c r="CZ664" s="77"/>
      <c r="DA664" s="77"/>
      <c r="DB664" s="77"/>
      <c r="DC664" s="77"/>
      <c r="DD664" s="77"/>
      <c r="DE664" s="77"/>
      <c r="DF664" s="77"/>
      <c r="DG664" s="77"/>
      <c r="DH664" s="77"/>
      <c r="DI664" s="77"/>
      <c r="DJ664" s="77"/>
      <c r="DK664" s="77"/>
      <c r="DL664" s="77"/>
      <c r="DM664" s="77"/>
      <c r="DN664" s="77"/>
      <c r="DO664" s="77"/>
      <c r="DP664" s="77"/>
      <c r="DQ664" s="77"/>
      <c r="DR664" s="77"/>
      <c r="DS664" s="77"/>
      <c r="DT664" s="77"/>
      <c r="DU664" s="77"/>
      <c r="DV664" s="77"/>
      <c r="DW664" s="77"/>
      <c r="DX664" s="77"/>
      <c r="DY664" s="77"/>
      <c r="DZ664" s="77"/>
      <c r="EA664" s="77"/>
      <c r="EB664" s="77"/>
      <c r="EC664" s="77"/>
      <c r="ED664" s="77"/>
      <c r="EE664" s="77"/>
      <c r="EF664" s="77"/>
      <c r="EG664" s="77"/>
      <c r="EH664" s="77"/>
      <c r="EI664" s="77"/>
      <c r="EJ664" s="77"/>
      <c r="EK664" s="77"/>
      <c r="EL664" s="77"/>
      <c r="EM664" s="77"/>
      <c r="EN664" s="77"/>
      <c r="EO664" s="77"/>
      <c r="EP664" s="77"/>
      <c r="EQ664" s="77"/>
      <c r="ER664" s="77"/>
      <c r="ES664" s="77"/>
      <c r="ET664" s="77"/>
      <c r="EU664" s="77"/>
      <c r="EV664" s="77"/>
      <c r="EW664" s="77"/>
      <c r="EX664" s="77"/>
      <c r="EY664" s="77"/>
      <c r="EZ664" s="77"/>
      <c r="FA664" s="77"/>
      <c r="FB664" s="77"/>
      <c r="FC664" s="77"/>
      <c r="FD664" s="77"/>
      <c r="FE664" s="77"/>
      <c r="FF664" s="77"/>
      <c r="FG664" s="77"/>
      <c r="FH664" s="77"/>
      <c r="FI664" s="77"/>
      <c r="FJ664" s="77"/>
      <c r="FK664" s="77"/>
    </row>
    <row r="665" spans="1:167" s="78" customFormat="1" x14ac:dyDescent="0.2">
      <c r="A665" s="97" t="s">
        <v>2438</v>
      </c>
      <c r="B665" s="97" t="s">
        <v>1027</v>
      </c>
      <c r="C665" s="98" t="s">
        <v>1595</v>
      </c>
      <c r="D665" s="99" t="s">
        <v>5</v>
      </c>
      <c r="E665" s="99">
        <v>3</v>
      </c>
      <c r="F665" s="99"/>
      <c r="G665" s="105">
        <v>10</v>
      </c>
      <c r="H665" s="101">
        <f t="shared" si="36"/>
        <v>8.3333333333333332E-3</v>
      </c>
      <c r="I665" s="123">
        <v>869.04</v>
      </c>
      <c r="J665" s="103"/>
      <c r="K665" s="101"/>
      <c r="L665" s="102">
        <f t="shared" si="35"/>
        <v>21.73</v>
      </c>
      <c r="M665" s="102">
        <f t="shared" si="37"/>
        <v>651.9</v>
      </c>
      <c r="N665" s="104"/>
      <c r="O665" s="103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  <c r="AG665" s="77"/>
      <c r="AH665" s="77"/>
      <c r="AI665" s="77"/>
      <c r="AJ665" s="77"/>
      <c r="AK665" s="77"/>
      <c r="AL665" s="77"/>
      <c r="AM665" s="77"/>
      <c r="AN665" s="77"/>
      <c r="AO665" s="77"/>
      <c r="AP665" s="77"/>
      <c r="AQ665" s="77"/>
      <c r="AR665" s="77"/>
      <c r="AS665" s="77"/>
      <c r="AT665" s="77"/>
      <c r="AU665" s="77"/>
      <c r="AV665" s="77"/>
      <c r="AW665" s="77"/>
      <c r="AX665" s="77"/>
      <c r="AY665" s="77"/>
      <c r="AZ665" s="77"/>
      <c r="BA665" s="77"/>
      <c r="BB665" s="77"/>
      <c r="BC665" s="77"/>
      <c r="BD665" s="77"/>
      <c r="BE665" s="77"/>
      <c r="BF665" s="77"/>
      <c r="BG665" s="77"/>
      <c r="BH665" s="77"/>
      <c r="BI665" s="77"/>
      <c r="BJ665" s="77"/>
      <c r="BK665" s="77"/>
      <c r="BL665" s="77"/>
      <c r="BM665" s="77"/>
      <c r="BN665" s="77"/>
      <c r="BO665" s="77"/>
      <c r="BP665" s="77"/>
      <c r="BQ665" s="77"/>
      <c r="BR665" s="77"/>
      <c r="BS665" s="77"/>
      <c r="BT665" s="77"/>
      <c r="BU665" s="77"/>
      <c r="BV665" s="77"/>
      <c r="BW665" s="77"/>
      <c r="BX665" s="77"/>
      <c r="BY665" s="77"/>
      <c r="BZ665" s="77"/>
      <c r="CA665" s="77"/>
      <c r="CB665" s="77"/>
      <c r="CC665" s="77"/>
      <c r="CD665" s="77"/>
      <c r="CE665" s="77"/>
      <c r="CF665" s="77"/>
      <c r="CG665" s="77"/>
      <c r="CH665" s="77"/>
      <c r="CI665" s="77"/>
      <c r="CJ665" s="77"/>
      <c r="CK665" s="77"/>
      <c r="CL665" s="77"/>
      <c r="CM665" s="77"/>
      <c r="CN665" s="77"/>
      <c r="CO665" s="77"/>
      <c r="CP665" s="77"/>
      <c r="CQ665" s="77"/>
      <c r="CR665" s="77"/>
      <c r="CS665" s="77"/>
      <c r="CT665" s="77"/>
      <c r="CU665" s="77"/>
      <c r="CV665" s="77"/>
      <c r="CW665" s="77"/>
      <c r="CX665" s="77"/>
      <c r="CY665" s="77"/>
      <c r="CZ665" s="77"/>
      <c r="DA665" s="77"/>
      <c r="DB665" s="77"/>
      <c r="DC665" s="77"/>
      <c r="DD665" s="77"/>
      <c r="DE665" s="77"/>
      <c r="DF665" s="77"/>
      <c r="DG665" s="77"/>
      <c r="DH665" s="77"/>
      <c r="DI665" s="77"/>
      <c r="DJ665" s="77"/>
      <c r="DK665" s="77"/>
      <c r="DL665" s="77"/>
      <c r="DM665" s="77"/>
      <c r="DN665" s="77"/>
      <c r="DO665" s="77"/>
      <c r="DP665" s="77"/>
      <c r="DQ665" s="77"/>
      <c r="DR665" s="77"/>
      <c r="DS665" s="77"/>
      <c r="DT665" s="77"/>
      <c r="DU665" s="77"/>
      <c r="DV665" s="77"/>
      <c r="DW665" s="77"/>
      <c r="DX665" s="77"/>
      <c r="DY665" s="77"/>
      <c r="DZ665" s="77"/>
      <c r="EA665" s="77"/>
      <c r="EB665" s="77"/>
      <c r="EC665" s="77"/>
      <c r="ED665" s="77"/>
      <c r="EE665" s="77"/>
      <c r="EF665" s="77"/>
      <c r="EG665" s="77"/>
      <c r="EH665" s="77"/>
      <c r="EI665" s="77"/>
      <c r="EJ665" s="77"/>
      <c r="EK665" s="77"/>
      <c r="EL665" s="77"/>
      <c r="EM665" s="77"/>
      <c r="EN665" s="77"/>
      <c r="EO665" s="77"/>
      <c r="EP665" s="77"/>
      <c r="EQ665" s="77"/>
      <c r="ER665" s="77"/>
      <c r="ES665" s="77"/>
      <c r="ET665" s="77"/>
      <c r="EU665" s="77"/>
      <c r="EV665" s="77"/>
      <c r="EW665" s="77"/>
      <c r="EX665" s="77"/>
      <c r="EY665" s="77"/>
      <c r="EZ665" s="77"/>
      <c r="FA665" s="77"/>
      <c r="FB665" s="77"/>
      <c r="FC665" s="77"/>
      <c r="FD665" s="77"/>
      <c r="FE665" s="77"/>
      <c r="FF665" s="77"/>
      <c r="FG665" s="77"/>
      <c r="FH665" s="77"/>
      <c r="FI665" s="77"/>
      <c r="FJ665" s="77"/>
      <c r="FK665" s="77"/>
    </row>
    <row r="666" spans="1:167" s="78" customFormat="1" x14ac:dyDescent="0.2">
      <c r="A666" s="97" t="s">
        <v>2439</v>
      </c>
      <c r="B666" s="97" t="s">
        <v>1028</v>
      </c>
      <c r="C666" s="98" t="s">
        <v>1596</v>
      </c>
      <c r="D666" s="99" t="s">
        <v>5</v>
      </c>
      <c r="E666" s="99">
        <v>7</v>
      </c>
      <c r="F666" s="99"/>
      <c r="G666" s="105">
        <v>5</v>
      </c>
      <c r="H666" s="101">
        <f t="shared" si="36"/>
        <v>1.6666666666666666E-2</v>
      </c>
      <c r="I666" s="123">
        <v>231.65</v>
      </c>
      <c r="J666" s="103"/>
      <c r="K666" s="101"/>
      <c r="L666" s="102">
        <f t="shared" si="35"/>
        <v>27.03</v>
      </c>
      <c r="M666" s="102">
        <f t="shared" si="37"/>
        <v>810.9</v>
      </c>
      <c r="N666" s="104"/>
      <c r="O666" s="103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  <c r="AG666" s="77"/>
      <c r="AH666" s="77"/>
      <c r="AI666" s="77"/>
      <c r="AJ666" s="77"/>
      <c r="AK666" s="77"/>
      <c r="AL666" s="77"/>
      <c r="AM666" s="77"/>
      <c r="AN666" s="77"/>
      <c r="AO666" s="77"/>
      <c r="AP666" s="77"/>
      <c r="AQ666" s="77"/>
      <c r="AR666" s="77"/>
      <c r="AS666" s="77"/>
      <c r="AT666" s="77"/>
      <c r="AU666" s="77"/>
      <c r="AV666" s="77"/>
      <c r="AW666" s="77"/>
      <c r="AX666" s="77"/>
      <c r="AY666" s="77"/>
      <c r="AZ666" s="77"/>
      <c r="BA666" s="77"/>
      <c r="BB666" s="77"/>
      <c r="BC666" s="77"/>
      <c r="BD666" s="77"/>
      <c r="BE666" s="77"/>
      <c r="BF666" s="77"/>
      <c r="BG666" s="77"/>
      <c r="BH666" s="77"/>
      <c r="BI666" s="77"/>
      <c r="BJ666" s="77"/>
      <c r="BK666" s="77"/>
      <c r="BL666" s="77"/>
      <c r="BM666" s="77"/>
      <c r="BN666" s="77"/>
      <c r="BO666" s="77"/>
      <c r="BP666" s="77"/>
      <c r="BQ666" s="77"/>
      <c r="BR666" s="77"/>
      <c r="BS666" s="77"/>
      <c r="BT666" s="77"/>
      <c r="BU666" s="77"/>
      <c r="BV666" s="77"/>
      <c r="BW666" s="77"/>
      <c r="BX666" s="77"/>
      <c r="BY666" s="77"/>
      <c r="BZ666" s="77"/>
      <c r="CA666" s="77"/>
      <c r="CB666" s="77"/>
      <c r="CC666" s="77"/>
      <c r="CD666" s="77"/>
      <c r="CE666" s="77"/>
      <c r="CF666" s="77"/>
      <c r="CG666" s="77"/>
      <c r="CH666" s="77"/>
      <c r="CI666" s="77"/>
      <c r="CJ666" s="77"/>
      <c r="CK666" s="77"/>
      <c r="CL666" s="77"/>
      <c r="CM666" s="77"/>
      <c r="CN666" s="77"/>
      <c r="CO666" s="77"/>
      <c r="CP666" s="77"/>
      <c r="CQ666" s="77"/>
      <c r="CR666" s="77"/>
      <c r="CS666" s="77"/>
      <c r="CT666" s="77"/>
      <c r="CU666" s="77"/>
      <c r="CV666" s="77"/>
      <c r="CW666" s="77"/>
      <c r="CX666" s="77"/>
      <c r="CY666" s="77"/>
      <c r="CZ666" s="77"/>
      <c r="DA666" s="77"/>
      <c r="DB666" s="77"/>
      <c r="DC666" s="77"/>
      <c r="DD666" s="77"/>
      <c r="DE666" s="77"/>
      <c r="DF666" s="77"/>
      <c r="DG666" s="77"/>
      <c r="DH666" s="77"/>
      <c r="DI666" s="77"/>
      <c r="DJ666" s="77"/>
      <c r="DK666" s="77"/>
      <c r="DL666" s="77"/>
      <c r="DM666" s="77"/>
      <c r="DN666" s="77"/>
      <c r="DO666" s="77"/>
      <c r="DP666" s="77"/>
      <c r="DQ666" s="77"/>
      <c r="DR666" s="77"/>
      <c r="DS666" s="77"/>
      <c r="DT666" s="77"/>
      <c r="DU666" s="77"/>
      <c r="DV666" s="77"/>
      <c r="DW666" s="77"/>
      <c r="DX666" s="77"/>
      <c r="DY666" s="77"/>
      <c r="DZ666" s="77"/>
      <c r="EA666" s="77"/>
      <c r="EB666" s="77"/>
      <c r="EC666" s="77"/>
      <c r="ED666" s="77"/>
      <c r="EE666" s="77"/>
      <c r="EF666" s="77"/>
      <c r="EG666" s="77"/>
      <c r="EH666" s="77"/>
      <c r="EI666" s="77"/>
      <c r="EJ666" s="77"/>
      <c r="EK666" s="77"/>
      <c r="EL666" s="77"/>
      <c r="EM666" s="77"/>
      <c r="EN666" s="77"/>
      <c r="EO666" s="77"/>
      <c r="EP666" s="77"/>
      <c r="EQ666" s="77"/>
      <c r="ER666" s="77"/>
      <c r="ES666" s="77"/>
      <c r="ET666" s="77"/>
      <c r="EU666" s="77"/>
      <c r="EV666" s="77"/>
      <c r="EW666" s="77"/>
      <c r="EX666" s="77"/>
      <c r="EY666" s="77"/>
      <c r="EZ666" s="77"/>
      <c r="FA666" s="77"/>
      <c r="FB666" s="77"/>
      <c r="FC666" s="77"/>
      <c r="FD666" s="77"/>
      <c r="FE666" s="77"/>
      <c r="FF666" s="77"/>
      <c r="FG666" s="77"/>
      <c r="FH666" s="77"/>
      <c r="FI666" s="77"/>
      <c r="FJ666" s="77"/>
      <c r="FK666" s="77"/>
    </row>
    <row r="667" spans="1:167" s="78" customFormat="1" x14ac:dyDescent="0.2">
      <c r="A667" s="97" t="s">
        <v>2440</v>
      </c>
      <c r="B667" s="97" t="s">
        <v>1029</v>
      </c>
      <c r="C667" s="98" t="s">
        <v>1597</v>
      </c>
      <c r="D667" s="99" t="s">
        <v>5</v>
      </c>
      <c r="E667" s="99">
        <v>1</v>
      </c>
      <c r="F667" s="99"/>
      <c r="G667" s="105">
        <v>10</v>
      </c>
      <c r="H667" s="101">
        <f t="shared" si="36"/>
        <v>8.3333333333333332E-3</v>
      </c>
      <c r="I667" s="123">
        <v>1176</v>
      </c>
      <c r="J667" s="103"/>
      <c r="K667" s="101"/>
      <c r="L667" s="102">
        <f t="shared" si="35"/>
        <v>9.8000000000000007</v>
      </c>
      <c r="M667" s="102">
        <f t="shared" si="37"/>
        <v>294</v>
      </c>
      <c r="N667" s="104"/>
      <c r="O667" s="103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  <c r="AG667" s="77"/>
      <c r="AH667" s="77"/>
      <c r="AI667" s="77"/>
      <c r="AJ667" s="77"/>
      <c r="AK667" s="77"/>
      <c r="AL667" s="77"/>
      <c r="AM667" s="77"/>
      <c r="AN667" s="77"/>
      <c r="AO667" s="77"/>
      <c r="AP667" s="77"/>
      <c r="AQ667" s="77"/>
      <c r="AR667" s="77"/>
      <c r="AS667" s="77"/>
      <c r="AT667" s="77"/>
      <c r="AU667" s="77"/>
      <c r="AV667" s="77"/>
      <c r="AW667" s="77"/>
      <c r="AX667" s="77"/>
      <c r="AY667" s="77"/>
      <c r="AZ667" s="77"/>
      <c r="BA667" s="77"/>
      <c r="BB667" s="77"/>
      <c r="BC667" s="77"/>
      <c r="BD667" s="77"/>
      <c r="BE667" s="77"/>
      <c r="BF667" s="77"/>
      <c r="BG667" s="77"/>
      <c r="BH667" s="77"/>
      <c r="BI667" s="77"/>
      <c r="BJ667" s="77"/>
      <c r="BK667" s="77"/>
      <c r="BL667" s="77"/>
      <c r="BM667" s="77"/>
      <c r="BN667" s="77"/>
      <c r="BO667" s="77"/>
      <c r="BP667" s="77"/>
      <c r="BQ667" s="77"/>
      <c r="BR667" s="77"/>
      <c r="BS667" s="77"/>
      <c r="BT667" s="77"/>
      <c r="BU667" s="77"/>
      <c r="BV667" s="77"/>
      <c r="BW667" s="77"/>
      <c r="BX667" s="77"/>
      <c r="BY667" s="77"/>
      <c r="BZ667" s="77"/>
      <c r="CA667" s="77"/>
      <c r="CB667" s="77"/>
      <c r="CC667" s="77"/>
      <c r="CD667" s="77"/>
      <c r="CE667" s="77"/>
      <c r="CF667" s="77"/>
      <c r="CG667" s="77"/>
      <c r="CH667" s="77"/>
      <c r="CI667" s="77"/>
      <c r="CJ667" s="77"/>
      <c r="CK667" s="77"/>
      <c r="CL667" s="77"/>
      <c r="CM667" s="77"/>
      <c r="CN667" s="77"/>
      <c r="CO667" s="77"/>
      <c r="CP667" s="77"/>
      <c r="CQ667" s="77"/>
      <c r="CR667" s="77"/>
      <c r="CS667" s="77"/>
      <c r="CT667" s="77"/>
      <c r="CU667" s="77"/>
      <c r="CV667" s="77"/>
      <c r="CW667" s="77"/>
      <c r="CX667" s="77"/>
      <c r="CY667" s="77"/>
      <c r="CZ667" s="77"/>
      <c r="DA667" s="77"/>
      <c r="DB667" s="77"/>
      <c r="DC667" s="77"/>
      <c r="DD667" s="77"/>
      <c r="DE667" s="77"/>
      <c r="DF667" s="77"/>
      <c r="DG667" s="77"/>
      <c r="DH667" s="77"/>
      <c r="DI667" s="77"/>
      <c r="DJ667" s="77"/>
      <c r="DK667" s="77"/>
      <c r="DL667" s="77"/>
      <c r="DM667" s="77"/>
      <c r="DN667" s="77"/>
      <c r="DO667" s="77"/>
      <c r="DP667" s="77"/>
      <c r="DQ667" s="77"/>
      <c r="DR667" s="77"/>
      <c r="DS667" s="77"/>
      <c r="DT667" s="77"/>
      <c r="DU667" s="77"/>
      <c r="DV667" s="77"/>
      <c r="DW667" s="77"/>
      <c r="DX667" s="77"/>
      <c r="DY667" s="77"/>
      <c r="DZ667" s="77"/>
      <c r="EA667" s="77"/>
      <c r="EB667" s="77"/>
      <c r="EC667" s="77"/>
      <c r="ED667" s="77"/>
      <c r="EE667" s="77"/>
      <c r="EF667" s="77"/>
      <c r="EG667" s="77"/>
      <c r="EH667" s="77"/>
      <c r="EI667" s="77"/>
      <c r="EJ667" s="77"/>
      <c r="EK667" s="77"/>
      <c r="EL667" s="77"/>
      <c r="EM667" s="77"/>
      <c r="EN667" s="77"/>
      <c r="EO667" s="77"/>
      <c r="EP667" s="77"/>
      <c r="EQ667" s="77"/>
      <c r="ER667" s="77"/>
      <c r="ES667" s="77"/>
      <c r="ET667" s="77"/>
      <c r="EU667" s="77"/>
      <c r="EV667" s="77"/>
      <c r="EW667" s="77"/>
      <c r="EX667" s="77"/>
      <c r="EY667" s="77"/>
      <c r="EZ667" s="77"/>
      <c r="FA667" s="77"/>
      <c r="FB667" s="77"/>
      <c r="FC667" s="77"/>
      <c r="FD667" s="77"/>
      <c r="FE667" s="77"/>
      <c r="FF667" s="77"/>
      <c r="FG667" s="77"/>
      <c r="FH667" s="77"/>
      <c r="FI667" s="77"/>
      <c r="FJ667" s="77"/>
      <c r="FK667" s="77"/>
    </row>
    <row r="668" spans="1:167" s="78" customFormat="1" x14ac:dyDescent="0.2">
      <c r="A668" s="97" t="s">
        <v>2441</v>
      </c>
      <c r="B668" s="97" t="s">
        <v>1030</v>
      </c>
      <c r="C668" s="98" t="s">
        <v>1657</v>
      </c>
      <c r="D668" s="99" t="s">
        <v>5</v>
      </c>
      <c r="E668" s="99">
        <v>10</v>
      </c>
      <c r="F668" s="99"/>
      <c r="G668" s="105">
        <v>5</v>
      </c>
      <c r="H668" s="101">
        <f t="shared" si="36"/>
        <v>1.6666666666666666E-2</v>
      </c>
      <c r="I668" s="123">
        <v>99.43</v>
      </c>
      <c r="J668" s="103"/>
      <c r="K668" s="101"/>
      <c r="L668" s="102">
        <f t="shared" si="35"/>
        <v>16.57</v>
      </c>
      <c r="M668" s="102">
        <f t="shared" si="37"/>
        <v>497.1</v>
      </c>
      <c r="N668" s="104"/>
      <c r="O668" s="103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  <c r="AG668" s="77"/>
      <c r="AH668" s="77"/>
      <c r="AI668" s="77"/>
      <c r="AJ668" s="77"/>
      <c r="AK668" s="77"/>
      <c r="AL668" s="77"/>
      <c r="AM668" s="77"/>
      <c r="AN668" s="77"/>
      <c r="AO668" s="77"/>
      <c r="AP668" s="77"/>
      <c r="AQ668" s="77"/>
      <c r="AR668" s="77"/>
      <c r="AS668" s="77"/>
      <c r="AT668" s="77"/>
      <c r="AU668" s="77"/>
      <c r="AV668" s="77"/>
      <c r="AW668" s="77"/>
      <c r="AX668" s="77"/>
      <c r="AY668" s="77"/>
      <c r="AZ668" s="77"/>
      <c r="BA668" s="77"/>
      <c r="BB668" s="77"/>
      <c r="BC668" s="77"/>
      <c r="BD668" s="77"/>
      <c r="BE668" s="77"/>
      <c r="BF668" s="77"/>
      <c r="BG668" s="77"/>
      <c r="BH668" s="77"/>
      <c r="BI668" s="77"/>
      <c r="BJ668" s="77"/>
      <c r="BK668" s="77"/>
      <c r="BL668" s="77"/>
      <c r="BM668" s="77"/>
      <c r="BN668" s="77"/>
      <c r="BO668" s="77"/>
      <c r="BP668" s="77"/>
      <c r="BQ668" s="77"/>
      <c r="BR668" s="77"/>
      <c r="BS668" s="77"/>
      <c r="BT668" s="77"/>
      <c r="BU668" s="77"/>
      <c r="BV668" s="77"/>
      <c r="BW668" s="77"/>
      <c r="BX668" s="77"/>
      <c r="BY668" s="77"/>
      <c r="BZ668" s="77"/>
      <c r="CA668" s="77"/>
      <c r="CB668" s="77"/>
      <c r="CC668" s="77"/>
      <c r="CD668" s="77"/>
      <c r="CE668" s="77"/>
      <c r="CF668" s="77"/>
      <c r="CG668" s="77"/>
      <c r="CH668" s="77"/>
      <c r="CI668" s="77"/>
      <c r="CJ668" s="77"/>
      <c r="CK668" s="77"/>
      <c r="CL668" s="77"/>
      <c r="CM668" s="77"/>
      <c r="CN668" s="77"/>
      <c r="CO668" s="77"/>
      <c r="CP668" s="77"/>
      <c r="CQ668" s="77"/>
      <c r="CR668" s="77"/>
      <c r="CS668" s="77"/>
      <c r="CT668" s="77"/>
      <c r="CU668" s="77"/>
      <c r="CV668" s="77"/>
      <c r="CW668" s="77"/>
      <c r="CX668" s="77"/>
      <c r="CY668" s="77"/>
      <c r="CZ668" s="77"/>
      <c r="DA668" s="77"/>
      <c r="DB668" s="77"/>
      <c r="DC668" s="77"/>
      <c r="DD668" s="77"/>
      <c r="DE668" s="77"/>
      <c r="DF668" s="77"/>
      <c r="DG668" s="77"/>
      <c r="DH668" s="77"/>
      <c r="DI668" s="77"/>
      <c r="DJ668" s="77"/>
      <c r="DK668" s="77"/>
      <c r="DL668" s="77"/>
      <c r="DM668" s="77"/>
      <c r="DN668" s="77"/>
      <c r="DO668" s="77"/>
      <c r="DP668" s="77"/>
      <c r="DQ668" s="77"/>
      <c r="DR668" s="77"/>
      <c r="DS668" s="77"/>
      <c r="DT668" s="77"/>
      <c r="DU668" s="77"/>
      <c r="DV668" s="77"/>
      <c r="DW668" s="77"/>
      <c r="DX668" s="77"/>
      <c r="DY668" s="77"/>
      <c r="DZ668" s="77"/>
      <c r="EA668" s="77"/>
      <c r="EB668" s="77"/>
      <c r="EC668" s="77"/>
      <c r="ED668" s="77"/>
      <c r="EE668" s="77"/>
      <c r="EF668" s="77"/>
      <c r="EG668" s="77"/>
      <c r="EH668" s="77"/>
      <c r="EI668" s="77"/>
      <c r="EJ668" s="77"/>
      <c r="EK668" s="77"/>
      <c r="EL668" s="77"/>
      <c r="EM668" s="77"/>
      <c r="EN668" s="77"/>
      <c r="EO668" s="77"/>
      <c r="EP668" s="77"/>
      <c r="EQ668" s="77"/>
      <c r="ER668" s="77"/>
      <c r="ES668" s="77"/>
      <c r="ET668" s="77"/>
      <c r="EU668" s="77"/>
      <c r="EV668" s="77"/>
      <c r="EW668" s="77"/>
      <c r="EX668" s="77"/>
      <c r="EY668" s="77"/>
      <c r="EZ668" s="77"/>
      <c r="FA668" s="77"/>
      <c r="FB668" s="77"/>
      <c r="FC668" s="77"/>
      <c r="FD668" s="77"/>
      <c r="FE668" s="77"/>
      <c r="FF668" s="77"/>
      <c r="FG668" s="77"/>
      <c r="FH668" s="77"/>
      <c r="FI668" s="77"/>
      <c r="FJ668" s="77"/>
      <c r="FK668" s="77"/>
    </row>
    <row r="669" spans="1:167" s="78" customFormat="1" x14ac:dyDescent="0.2">
      <c r="A669" s="97" t="s">
        <v>2442</v>
      </c>
      <c r="B669" s="97" t="s">
        <v>1031</v>
      </c>
      <c r="C669" s="98" t="s">
        <v>1598</v>
      </c>
      <c r="D669" s="99" t="s">
        <v>5</v>
      </c>
      <c r="E669" s="99">
        <v>1</v>
      </c>
      <c r="F669" s="99"/>
      <c r="G669" s="105">
        <v>5</v>
      </c>
      <c r="H669" s="101">
        <f t="shared" si="36"/>
        <v>1.6666666666666666E-2</v>
      </c>
      <c r="I669" s="123">
        <v>253.52</v>
      </c>
      <c r="J669" s="103"/>
      <c r="K669" s="101"/>
      <c r="L669" s="102">
        <f t="shared" si="35"/>
        <v>4.2300000000000004</v>
      </c>
      <c r="M669" s="102">
        <f t="shared" si="37"/>
        <v>126.9</v>
      </c>
      <c r="N669" s="104"/>
      <c r="O669" s="103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  <c r="AG669" s="77"/>
      <c r="AH669" s="77"/>
      <c r="AI669" s="77"/>
      <c r="AJ669" s="77"/>
      <c r="AK669" s="77"/>
      <c r="AL669" s="77"/>
      <c r="AM669" s="77"/>
      <c r="AN669" s="77"/>
      <c r="AO669" s="77"/>
      <c r="AP669" s="77"/>
      <c r="AQ669" s="77"/>
      <c r="AR669" s="77"/>
      <c r="AS669" s="77"/>
      <c r="AT669" s="77"/>
      <c r="AU669" s="77"/>
      <c r="AV669" s="77"/>
      <c r="AW669" s="77"/>
      <c r="AX669" s="77"/>
      <c r="AY669" s="77"/>
      <c r="AZ669" s="77"/>
      <c r="BA669" s="77"/>
      <c r="BB669" s="77"/>
      <c r="BC669" s="77"/>
      <c r="BD669" s="77"/>
      <c r="BE669" s="77"/>
      <c r="BF669" s="77"/>
      <c r="BG669" s="77"/>
      <c r="BH669" s="77"/>
      <c r="BI669" s="77"/>
      <c r="BJ669" s="77"/>
      <c r="BK669" s="77"/>
      <c r="BL669" s="77"/>
      <c r="BM669" s="77"/>
      <c r="BN669" s="77"/>
      <c r="BO669" s="77"/>
      <c r="BP669" s="77"/>
      <c r="BQ669" s="77"/>
      <c r="BR669" s="77"/>
      <c r="BS669" s="77"/>
      <c r="BT669" s="77"/>
      <c r="BU669" s="77"/>
      <c r="BV669" s="77"/>
      <c r="BW669" s="77"/>
      <c r="BX669" s="77"/>
      <c r="BY669" s="77"/>
      <c r="BZ669" s="77"/>
      <c r="CA669" s="77"/>
      <c r="CB669" s="77"/>
      <c r="CC669" s="77"/>
      <c r="CD669" s="77"/>
      <c r="CE669" s="77"/>
      <c r="CF669" s="77"/>
      <c r="CG669" s="77"/>
      <c r="CH669" s="77"/>
      <c r="CI669" s="77"/>
      <c r="CJ669" s="77"/>
      <c r="CK669" s="77"/>
      <c r="CL669" s="77"/>
      <c r="CM669" s="77"/>
      <c r="CN669" s="77"/>
      <c r="CO669" s="77"/>
      <c r="CP669" s="77"/>
      <c r="CQ669" s="77"/>
      <c r="CR669" s="77"/>
      <c r="CS669" s="77"/>
      <c r="CT669" s="77"/>
      <c r="CU669" s="77"/>
      <c r="CV669" s="77"/>
      <c r="CW669" s="77"/>
      <c r="CX669" s="77"/>
      <c r="CY669" s="77"/>
      <c r="CZ669" s="77"/>
      <c r="DA669" s="77"/>
      <c r="DB669" s="77"/>
      <c r="DC669" s="77"/>
      <c r="DD669" s="77"/>
      <c r="DE669" s="77"/>
      <c r="DF669" s="77"/>
      <c r="DG669" s="77"/>
      <c r="DH669" s="77"/>
      <c r="DI669" s="77"/>
      <c r="DJ669" s="77"/>
      <c r="DK669" s="77"/>
      <c r="DL669" s="77"/>
      <c r="DM669" s="77"/>
      <c r="DN669" s="77"/>
      <c r="DO669" s="77"/>
      <c r="DP669" s="77"/>
      <c r="DQ669" s="77"/>
      <c r="DR669" s="77"/>
      <c r="DS669" s="77"/>
      <c r="DT669" s="77"/>
      <c r="DU669" s="77"/>
      <c r="DV669" s="77"/>
      <c r="DW669" s="77"/>
      <c r="DX669" s="77"/>
      <c r="DY669" s="77"/>
      <c r="DZ669" s="77"/>
      <c r="EA669" s="77"/>
      <c r="EB669" s="77"/>
      <c r="EC669" s="77"/>
      <c r="ED669" s="77"/>
      <c r="EE669" s="77"/>
      <c r="EF669" s="77"/>
      <c r="EG669" s="77"/>
      <c r="EH669" s="77"/>
      <c r="EI669" s="77"/>
      <c r="EJ669" s="77"/>
      <c r="EK669" s="77"/>
      <c r="EL669" s="77"/>
      <c r="EM669" s="77"/>
      <c r="EN669" s="77"/>
      <c r="EO669" s="77"/>
      <c r="EP669" s="77"/>
      <c r="EQ669" s="77"/>
      <c r="ER669" s="77"/>
      <c r="ES669" s="77"/>
      <c r="ET669" s="77"/>
      <c r="EU669" s="77"/>
      <c r="EV669" s="77"/>
      <c r="EW669" s="77"/>
      <c r="EX669" s="77"/>
      <c r="EY669" s="77"/>
      <c r="EZ669" s="77"/>
      <c r="FA669" s="77"/>
      <c r="FB669" s="77"/>
      <c r="FC669" s="77"/>
      <c r="FD669" s="77"/>
      <c r="FE669" s="77"/>
      <c r="FF669" s="77"/>
      <c r="FG669" s="77"/>
      <c r="FH669" s="77"/>
      <c r="FI669" s="77"/>
      <c r="FJ669" s="77"/>
      <c r="FK669" s="77"/>
    </row>
    <row r="670" spans="1:167" s="78" customFormat="1" x14ac:dyDescent="0.2">
      <c r="A670" s="97" t="s">
        <v>2443</v>
      </c>
      <c r="B670" s="97" t="s">
        <v>1032</v>
      </c>
      <c r="C670" s="98" t="s">
        <v>1599</v>
      </c>
      <c r="D670" s="99" t="s">
        <v>5</v>
      </c>
      <c r="E670" s="99">
        <v>1</v>
      </c>
      <c r="F670" s="99"/>
      <c r="G670" s="105">
        <v>5</v>
      </c>
      <c r="H670" s="101">
        <f t="shared" si="36"/>
        <v>1.6666666666666666E-2</v>
      </c>
      <c r="I670" s="123">
        <v>39.9</v>
      </c>
      <c r="J670" s="103"/>
      <c r="K670" s="101"/>
      <c r="L670" s="102">
        <f t="shared" si="35"/>
        <v>0.67</v>
      </c>
      <c r="M670" s="102">
        <f t="shared" si="37"/>
        <v>20.100000000000001</v>
      </c>
      <c r="N670" s="104"/>
      <c r="O670" s="103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  <c r="AG670" s="77"/>
      <c r="AH670" s="77"/>
      <c r="AI670" s="77"/>
      <c r="AJ670" s="77"/>
      <c r="AK670" s="77"/>
      <c r="AL670" s="77"/>
      <c r="AM670" s="77"/>
      <c r="AN670" s="77"/>
      <c r="AO670" s="77"/>
      <c r="AP670" s="77"/>
      <c r="AQ670" s="77"/>
      <c r="AR670" s="77"/>
      <c r="AS670" s="77"/>
      <c r="AT670" s="77"/>
      <c r="AU670" s="77"/>
      <c r="AV670" s="77"/>
      <c r="AW670" s="77"/>
      <c r="AX670" s="77"/>
      <c r="AY670" s="77"/>
      <c r="AZ670" s="77"/>
      <c r="BA670" s="77"/>
      <c r="BB670" s="77"/>
      <c r="BC670" s="77"/>
      <c r="BD670" s="77"/>
      <c r="BE670" s="77"/>
      <c r="BF670" s="77"/>
      <c r="BG670" s="77"/>
      <c r="BH670" s="77"/>
      <c r="BI670" s="77"/>
      <c r="BJ670" s="77"/>
      <c r="BK670" s="77"/>
      <c r="BL670" s="77"/>
      <c r="BM670" s="77"/>
      <c r="BN670" s="77"/>
      <c r="BO670" s="77"/>
      <c r="BP670" s="77"/>
      <c r="BQ670" s="77"/>
      <c r="BR670" s="77"/>
      <c r="BS670" s="77"/>
      <c r="BT670" s="77"/>
      <c r="BU670" s="77"/>
      <c r="BV670" s="77"/>
      <c r="BW670" s="77"/>
      <c r="BX670" s="77"/>
      <c r="BY670" s="77"/>
      <c r="BZ670" s="77"/>
      <c r="CA670" s="77"/>
      <c r="CB670" s="77"/>
      <c r="CC670" s="77"/>
      <c r="CD670" s="77"/>
      <c r="CE670" s="77"/>
      <c r="CF670" s="77"/>
      <c r="CG670" s="77"/>
      <c r="CH670" s="77"/>
      <c r="CI670" s="77"/>
      <c r="CJ670" s="77"/>
      <c r="CK670" s="77"/>
      <c r="CL670" s="77"/>
      <c r="CM670" s="77"/>
      <c r="CN670" s="77"/>
      <c r="CO670" s="77"/>
      <c r="CP670" s="77"/>
      <c r="CQ670" s="77"/>
      <c r="CR670" s="77"/>
      <c r="CS670" s="77"/>
      <c r="CT670" s="77"/>
      <c r="CU670" s="77"/>
      <c r="CV670" s="77"/>
      <c r="CW670" s="77"/>
      <c r="CX670" s="77"/>
      <c r="CY670" s="77"/>
      <c r="CZ670" s="77"/>
      <c r="DA670" s="77"/>
      <c r="DB670" s="77"/>
      <c r="DC670" s="77"/>
      <c r="DD670" s="77"/>
      <c r="DE670" s="77"/>
      <c r="DF670" s="77"/>
      <c r="DG670" s="77"/>
      <c r="DH670" s="77"/>
      <c r="DI670" s="77"/>
      <c r="DJ670" s="77"/>
      <c r="DK670" s="77"/>
      <c r="DL670" s="77"/>
      <c r="DM670" s="77"/>
      <c r="DN670" s="77"/>
      <c r="DO670" s="77"/>
      <c r="DP670" s="77"/>
      <c r="DQ670" s="77"/>
      <c r="DR670" s="77"/>
      <c r="DS670" s="77"/>
      <c r="DT670" s="77"/>
      <c r="DU670" s="77"/>
      <c r="DV670" s="77"/>
      <c r="DW670" s="77"/>
      <c r="DX670" s="77"/>
      <c r="DY670" s="77"/>
      <c r="DZ670" s="77"/>
      <c r="EA670" s="77"/>
      <c r="EB670" s="77"/>
      <c r="EC670" s="77"/>
      <c r="ED670" s="77"/>
      <c r="EE670" s="77"/>
      <c r="EF670" s="77"/>
      <c r="EG670" s="77"/>
      <c r="EH670" s="77"/>
      <c r="EI670" s="77"/>
      <c r="EJ670" s="77"/>
      <c r="EK670" s="77"/>
      <c r="EL670" s="77"/>
      <c r="EM670" s="77"/>
      <c r="EN670" s="77"/>
      <c r="EO670" s="77"/>
      <c r="EP670" s="77"/>
      <c r="EQ670" s="77"/>
      <c r="ER670" s="77"/>
      <c r="ES670" s="77"/>
      <c r="ET670" s="77"/>
      <c r="EU670" s="77"/>
      <c r="EV670" s="77"/>
      <c r="EW670" s="77"/>
      <c r="EX670" s="77"/>
      <c r="EY670" s="77"/>
      <c r="EZ670" s="77"/>
      <c r="FA670" s="77"/>
      <c r="FB670" s="77"/>
      <c r="FC670" s="77"/>
      <c r="FD670" s="77"/>
      <c r="FE670" s="77"/>
      <c r="FF670" s="77"/>
      <c r="FG670" s="77"/>
      <c r="FH670" s="77"/>
      <c r="FI670" s="77"/>
      <c r="FJ670" s="77"/>
      <c r="FK670" s="77"/>
    </row>
    <row r="671" spans="1:167" s="78" customFormat="1" x14ac:dyDescent="0.2">
      <c r="A671" s="97" t="s">
        <v>2444</v>
      </c>
      <c r="B671" s="97" t="s">
        <v>1033</v>
      </c>
      <c r="C671" s="98" t="s">
        <v>1600</v>
      </c>
      <c r="D671" s="99" t="s">
        <v>5</v>
      </c>
      <c r="E671" s="99">
        <v>1</v>
      </c>
      <c r="F671" s="99"/>
      <c r="G671" s="105">
        <v>5</v>
      </c>
      <c r="H671" s="101">
        <f t="shared" si="36"/>
        <v>1.6666666666666666E-2</v>
      </c>
      <c r="I671" s="123">
        <v>1743.17</v>
      </c>
      <c r="J671" s="103"/>
      <c r="K671" s="101"/>
      <c r="L671" s="102">
        <f t="shared" si="35"/>
        <v>29.05</v>
      </c>
      <c r="M671" s="102">
        <f t="shared" si="37"/>
        <v>871.5</v>
      </c>
      <c r="N671" s="104"/>
      <c r="O671" s="103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  <c r="AG671" s="77"/>
      <c r="AH671" s="77"/>
      <c r="AI671" s="77"/>
      <c r="AJ671" s="77"/>
      <c r="AK671" s="77"/>
      <c r="AL671" s="77"/>
      <c r="AM671" s="77"/>
      <c r="AN671" s="77"/>
      <c r="AO671" s="77"/>
      <c r="AP671" s="77"/>
      <c r="AQ671" s="77"/>
      <c r="AR671" s="77"/>
      <c r="AS671" s="77"/>
      <c r="AT671" s="77"/>
      <c r="AU671" s="77"/>
      <c r="AV671" s="77"/>
      <c r="AW671" s="77"/>
      <c r="AX671" s="77"/>
      <c r="AY671" s="77"/>
      <c r="AZ671" s="77"/>
      <c r="BA671" s="77"/>
      <c r="BB671" s="77"/>
      <c r="BC671" s="77"/>
      <c r="BD671" s="77"/>
      <c r="BE671" s="77"/>
      <c r="BF671" s="77"/>
      <c r="BG671" s="77"/>
      <c r="BH671" s="77"/>
      <c r="BI671" s="77"/>
      <c r="BJ671" s="77"/>
      <c r="BK671" s="77"/>
      <c r="BL671" s="77"/>
      <c r="BM671" s="77"/>
      <c r="BN671" s="77"/>
      <c r="BO671" s="77"/>
      <c r="BP671" s="77"/>
      <c r="BQ671" s="77"/>
      <c r="BR671" s="77"/>
      <c r="BS671" s="77"/>
      <c r="BT671" s="77"/>
      <c r="BU671" s="77"/>
      <c r="BV671" s="77"/>
      <c r="BW671" s="77"/>
      <c r="BX671" s="77"/>
      <c r="BY671" s="77"/>
      <c r="BZ671" s="77"/>
      <c r="CA671" s="77"/>
      <c r="CB671" s="77"/>
      <c r="CC671" s="77"/>
      <c r="CD671" s="77"/>
      <c r="CE671" s="77"/>
      <c r="CF671" s="77"/>
      <c r="CG671" s="77"/>
      <c r="CH671" s="77"/>
      <c r="CI671" s="77"/>
      <c r="CJ671" s="77"/>
      <c r="CK671" s="77"/>
      <c r="CL671" s="77"/>
      <c r="CM671" s="77"/>
      <c r="CN671" s="77"/>
      <c r="CO671" s="77"/>
      <c r="CP671" s="77"/>
      <c r="CQ671" s="77"/>
      <c r="CR671" s="77"/>
      <c r="CS671" s="77"/>
      <c r="CT671" s="77"/>
      <c r="CU671" s="77"/>
      <c r="CV671" s="77"/>
      <c r="CW671" s="77"/>
      <c r="CX671" s="77"/>
      <c r="CY671" s="77"/>
      <c r="CZ671" s="77"/>
      <c r="DA671" s="77"/>
      <c r="DB671" s="77"/>
      <c r="DC671" s="77"/>
      <c r="DD671" s="77"/>
      <c r="DE671" s="77"/>
      <c r="DF671" s="77"/>
      <c r="DG671" s="77"/>
      <c r="DH671" s="77"/>
      <c r="DI671" s="77"/>
      <c r="DJ671" s="77"/>
      <c r="DK671" s="77"/>
      <c r="DL671" s="77"/>
      <c r="DM671" s="77"/>
      <c r="DN671" s="77"/>
      <c r="DO671" s="77"/>
      <c r="DP671" s="77"/>
      <c r="DQ671" s="77"/>
      <c r="DR671" s="77"/>
      <c r="DS671" s="77"/>
      <c r="DT671" s="77"/>
      <c r="DU671" s="77"/>
      <c r="DV671" s="77"/>
      <c r="DW671" s="77"/>
      <c r="DX671" s="77"/>
      <c r="DY671" s="77"/>
      <c r="DZ671" s="77"/>
      <c r="EA671" s="77"/>
      <c r="EB671" s="77"/>
      <c r="EC671" s="77"/>
      <c r="ED671" s="77"/>
      <c r="EE671" s="77"/>
      <c r="EF671" s="77"/>
      <c r="EG671" s="77"/>
      <c r="EH671" s="77"/>
      <c r="EI671" s="77"/>
      <c r="EJ671" s="77"/>
      <c r="EK671" s="77"/>
      <c r="EL671" s="77"/>
      <c r="EM671" s="77"/>
      <c r="EN671" s="77"/>
      <c r="EO671" s="77"/>
      <c r="EP671" s="77"/>
      <c r="EQ671" s="77"/>
      <c r="ER671" s="77"/>
      <c r="ES671" s="77"/>
      <c r="ET671" s="77"/>
      <c r="EU671" s="77"/>
      <c r="EV671" s="77"/>
      <c r="EW671" s="77"/>
      <c r="EX671" s="77"/>
      <c r="EY671" s="77"/>
      <c r="EZ671" s="77"/>
      <c r="FA671" s="77"/>
      <c r="FB671" s="77"/>
      <c r="FC671" s="77"/>
      <c r="FD671" s="77"/>
      <c r="FE671" s="77"/>
      <c r="FF671" s="77"/>
      <c r="FG671" s="77"/>
      <c r="FH671" s="77"/>
      <c r="FI671" s="77"/>
      <c r="FJ671" s="77"/>
      <c r="FK671" s="77"/>
    </row>
    <row r="672" spans="1:167" s="78" customFormat="1" x14ac:dyDescent="0.2">
      <c r="A672" s="97" t="s">
        <v>2445</v>
      </c>
      <c r="B672" s="97" t="s">
        <v>1034</v>
      </c>
      <c r="C672" s="98" t="s">
        <v>1601</v>
      </c>
      <c r="D672" s="99" t="s">
        <v>5</v>
      </c>
      <c r="E672" s="99">
        <v>4</v>
      </c>
      <c r="F672" s="99"/>
      <c r="G672" s="105">
        <v>5</v>
      </c>
      <c r="H672" s="101">
        <f t="shared" si="36"/>
        <v>1.6666666666666666E-2</v>
      </c>
      <c r="I672" s="123">
        <v>1016.11</v>
      </c>
      <c r="J672" s="103"/>
      <c r="K672" s="101"/>
      <c r="L672" s="102">
        <f t="shared" si="35"/>
        <v>67.739999999999995</v>
      </c>
      <c r="M672" s="102">
        <f t="shared" si="37"/>
        <v>2032.2</v>
      </c>
      <c r="N672" s="104"/>
      <c r="O672" s="103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  <c r="AG672" s="77"/>
      <c r="AH672" s="77"/>
      <c r="AI672" s="77"/>
      <c r="AJ672" s="77"/>
      <c r="AK672" s="77"/>
      <c r="AL672" s="77"/>
      <c r="AM672" s="77"/>
      <c r="AN672" s="77"/>
      <c r="AO672" s="77"/>
      <c r="AP672" s="77"/>
      <c r="AQ672" s="77"/>
      <c r="AR672" s="77"/>
      <c r="AS672" s="77"/>
      <c r="AT672" s="77"/>
      <c r="AU672" s="77"/>
      <c r="AV672" s="77"/>
      <c r="AW672" s="77"/>
      <c r="AX672" s="77"/>
      <c r="AY672" s="77"/>
      <c r="AZ672" s="77"/>
      <c r="BA672" s="77"/>
      <c r="BB672" s="77"/>
      <c r="BC672" s="77"/>
      <c r="BD672" s="77"/>
      <c r="BE672" s="77"/>
      <c r="BF672" s="77"/>
      <c r="BG672" s="77"/>
      <c r="BH672" s="77"/>
      <c r="BI672" s="77"/>
      <c r="BJ672" s="77"/>
      <c r="BK672" s="77"/>
      <c r="BL672" s="77"/>
      <c r="BM672" s="77"/>
      <c r="BN672" s="77"/>
      <c r="BO672" s="77"/>
      <c r="BP672" s="77"/>
      <c r="BQ672" s="77"/>
      <c r="BR672" s="77"/>
      <c r="BS672" s="77"/>
      <c r="BT672" s="77"/>
      <c r="BU672" s="77"/>
      <c r="BV672" s="77"/>
      <c r="BW672" s="77"/>
      <c r="BX672" s="77"/>
      <c r="BY672" s="77"/>
      <c r="BZ672" s="77"/>
      <c r="CA672" s="77"/>
      <c r="CB672" s="77"/>
      <c r="CC672" s="77"/>
      <c r="CD672" s="77"/>
      <c r="CE672" s="77"/>
      <c r="CF672" s="77"/>
      <c r="CG672" s="77"/>
      <c r="CH672" s="77"/>
      <c r="CI672" s="77"/>
      <c r="CJ672" s="77"/>
      <c r="CK672" s="77"/>
      <c r="CL672" s="77"/>
      <c r="CM672" s="77"/>
      <c r="CN672" s="77"/>
      <c r="CO672" s="77"/>
      <c r="CP672" s="77"/>
      <c r="CQ672" s="77"/>
      <c r="CR672" s="77"/>
      <c r="CS672" s="77"/>
      <c r="CT672" s="77"/>
      <c r="CU672" s="77"/>
      <c r="CV672" s="77"/>
      <c r="CW672" s="77"/>
      <c r="CX672" s="77"/>
      <c r="CY672" s="77"/>
      <c r="CZ672" s="77"/>
      <c r="DA672" s="77"/>
      <c r="DB672" s="77"/>
      <c r="DC672" s="77"/>
      <c r="DD672" s="77"/>
      <c r="DE672" s="77"/>
      <c r="DF672" s="77"/>
      <c r="DG672" s="77"/>
      <c r="DH672" s="77"/>
      <c r="DI672" s="77"/>
      <c r="DJ672" s="77"/>
      <c r="DK672" s="77"/>
      <c r="DL672" s="77"/>
      <c r="DM672" s="77"/>
      <c r="DN672" s="77"/>
      <c r="DO672" s="77"/>
      <c r="DP672" s="77"/>
      <c r="DQ672" s="77"/>
      <c r="DR672" s="77"/>
      <c r="DS672" s="77"/>
      <c r="DT672" s="77"/>
      <c r="DU672" s="77"/>
      <c r="DV672" s="77"/>
      <c r="DW672" s="77"/>
      <c r="DX672" s="77"/>
      <c r="DY672" s="77"/>
      <c r="DZ672" s="77"/>
      <c r="EA672" s="77"/>
      <c r="EB672" s="77"/>
      <c r="EC672" s="77"/>
      <c r="ED672" s="77"/>
      <c r="EE672" s="77"/>
      <c r="EF672" s="77"/>
      <c r="EG672" s="77"/>
      <c r="EH672" s="77"/>
      <c r="EI672" s="77"/>
      <c r="EJ672" s="77"/>
      <c r="EK672" s="77"/>
      <c r="EL672" s="77"/>
      <c r="EM672" s="77"/>
      <c r="EN672" s="77"/>
      <c r="EO672" s="77"/>
      <c r="EP672" s="77"/>
      <c r="EQ672" s="77"/>
      <c r="ER672" s="77"/>
      <c r="ES672" s="77"/>
      <c r="ET672" s="77"/>
      <c r="EU672" s="77"/>
      <c r="EV672" s="77"/>
      <c r="EW672" s="77"/>
      <c r="EX672" s="77"/>
      <c r="EY672" s="77"/>
      <c r="EZ672" s="77"/>
      <c r="FA672" s="77"/>
      <c r="FB672" s="77"/>
      <c r="FC672" s="77"/>
      <c r="FD672" s="77"/>
      <c r="FE672" s="77"/>
      <c r="FF672" s="77"/>
      <c r="FG672" s="77"/>
      <c r="FH672" s="77"/>
      <c r="FI672" s="77"/>
      <c r="FJ672" s="77"/>
      <c r="FK672" s="77"/>
    </row>
    <row r="673" spans="1:167" s="78" customFormat="1" x14ac:dyDescent="0.2">
      <c r="A673" s="97" t="s">
        <v>2446</v>
      </c>
      <c r="B673" s="97" t="s">
        <v>1035</v>
      </c>
      <c r="C673" s="98" t="s">
        <v>1602</v>
      </c>
      <c r="D673" s="99" t="s">
        <v>5</v>
      </c>
      <c r="E673" s="99">
        <v>1</v>
      </c>
      <c r="F673" s="99"/>
      <c r="G673" s="105">
        <v>5</v>
      </c>
      <c r="H673" s="101">
        <f t="shared" si="36"/>
        <v>1.6666666666666666E-2</v>
      </c>
      <c r="I673" s="123">
        <v>1490</v>
      </c>
      <c r="J673" s="103"/>
      <c r="K673" s="101"/>
      <c r="L673" s="102">
        <f t="shared" si="35"/>
        <v>24.83</v>
      </c>
      <c r="M673" s="102">
        <f t="shared" si="37"/>
        <v>744.9</v>
      </c>
      <c r="N673" s="104"/>
      <c r="O673" s="103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  <c r="AG673" s="77"/>
      <c r="AH673" s="77"/>
      <c r="AI673" s="77"/>
      <c r="AJ673" s="77"/>
      <c r="AK673" s="77"/>
      <c r="AL673" s="77"/>
      <c r="AM673" s="77"/>
      <c r="AN673" s="77"/>
      <c r="AO673" s="77"/>
      <c r="AP673" s="77"/>
      <c r="AQ673" s="77"/>
      <c r="AR673" s="77"/>
      <c r="AS673" s="77"/>
      <c r="AT673" s="77"/>
      <c r="AU673" s="77"/>
      <c r="AV673" s="77"/>
      <c r="AW673" s="77"/>
      <c r="AX673" s="77"/>
      <c r="AY673" s="77"/>
      <c r="AZ673" s="77"/>
      <c r="BA673" s="77"/>
      <c r="BB673" s="77"/>
      <c r="BC673" s="77"/>
      <c r="BD673" s="77"/>
      <c r="BE673" s="77"/>
      <c r="BF673" s="77"/>
      <c r="BG673" s="77"/>
      <c r="BH673" s="77"/>
      <c r="BI673" s="77"/>
      <c r="BJ673" s="77"/>
      <c r="BK673" s="77"/>
      <c r="BL673" s="77"/>
      <c r="BM673" s="77"/>
      <c r="BN673" s="77"/>
      <c r="BO673" s="77"/>
      <c r="BP673" s="77"/>
      <c r="BQ673" s="77"/>
      <c r="BR673" s="77"/>
      <c r="BS673" s="77"/>
      <c r="BT673" s="77"/>
      <c r="BU673" s="77"/>
      <c r="BV673" s="77"/>
      <c r="BW673" s="77"/>
      <c r="BX673" s="77"/>
      <c r="BY673" s="77"/>
      <c r="BZ673" s="77"/>
      <c r="CA673" s="77"/>
      <c r="CB673" s="77"/>
      <c r="CC673" s="77"/>
      <c r="CD673" s="77"/>
      <c r="CE673" s="77"/>
      <c r="CF673" s="77"/>
      <c r="CG673" s="77"/>
      <c r="CH673" s="77"/>
      <c r="CI673" s="77"/>
      <c r="CJ673" s="77"/>
      <c r="CK673" s="77"/>
      <c r="CL673" s="77"/>
      <c r="CM673" s="77"/>
      <c r="CN673" s="77"/>
      <c r="CO673" s="77"/>
      <c r="CP673" s="77"/>
      <c r="CQ673" s="77"/>
      <c r="CR673" s="77"/>
      <c r="CS673" s="77"/>
      <c r="CT673" s="77"/>
      <c r="CU673" s="77"/>
      <c r="CV673" s="77"/>
      <c r="CW673" s="77"/>
      <c r="CX673" s="77"/>
      <c r="CY673" s="77"/>
      <c r="CZ673" s="77"/>
      <c r="DA673" s="77"/>
      <c r="DB673" s="77"/>
      <c r="DC673" s="77"/>
      <c r="DD673" s="77"/>
      <c r="DE673" s="77"/>
      <c r="DF673" s="77"/>
      <c r="DG673" s="77"/>
      <c r="DH673" s="77"/>
      <c r="DI673" s="77"/>
      <c r="DJ673" s="77"/>
      <c r="DK673" s="77"/>
      <c r="DL673" s="77"/>
      <c r="DM673" s="77"/>
      <c r="DN673" s="77"/>
      <c r="DO673" s="77"/>
      <c r="DP673" s="77"/>
      <c r="DQ673" s="77"/>
      <c r="DR673" s="77"/>
      <c r="DS673" s="77"/>
      <c r="DT673" s="77"/>
      <c r="DU673" s="77"/>
      <c r="DV673" s="77"/>
      <c r="DW673" s="77"/>
      <c r="DX673" s="77"/>
      <c r="DY673" s="77"/>
      <c r="DZ673" s="77"/>
      <c r="EA673" s="77"/>
      <c r="EB673" s="77"/>
      <c r="EC673" s="77"/>
      <c r="ED673" s="77"/>
      <c r="EE673" s="77"/>
      <c r="EF673" s="77"/>
      <c r="EG673" s="77"/>
      <c r="EH673" s="77"/>
      <c r="EI673" s="77"/>
      <c r="EJ673" s="77"/>
      <c r="EK673" s="77"/>
      <c r="EL673" s="77"/>
      <c r="EM673" s="77"/>
      <c r="EN673" s="77"/>
      <c r="EO673" s="77"/>
      <c r="EP673" s="77"/>
      <c r="EQ673" s="77"/>
      <c r="ER673" s="77"/>
      <c r="ES673" s="77"/>
      <c r="ET673" s="77"/>
      <c r="EU673" s="77"/>
      <c r="EV673" s="77"/>
      <c r="EW673" s="77"/>
      <c r="EX673" s="77"/>
      <c r="EY673" s="77"/>
      <c r="EZ673" s="77"/>
      <c r="FA673" s="77"/>
      <c r="FB673" s="77"/>
      <c r="FC673" s="77"/>
      <c r="FD673" s="77"/>
      <c r="FE673" s="77"/>
      <c r="FF673" s="77"/>
      <c r="FG673" s="77"/>
      <c r="FH673" s="77"/>
      <c r="FI673" s="77"/>
      <c r="FJ673" s="77"/>
      <c r="FK673" s="77"/>
    </row>
    <row r="674" spans="1:167" s="78" customFormat="1" x14ac:dyDescent="0.2">
      <c r="A674" s="97" t="s">
        <v>2447</v>
      </c>
      <c r="B674" s="97" t="s">
        <v>1036</v>
      </c>
      <c r="C674" s="98" t="s">
        <v>1603</v>
      </c>
      <c r="D674" s="99" t="s">
        <v>5</v>
      </c>
      <c r="E674" s="99">
        <v>2</v>
      </c>
      <c r="F674" s="99"/>
      <c r="G674" s="105">
        <v>5</v>
      </c>
      <c r="H674" s="101">
        <f t="shared" si="36"/>
        <v>1.6666666666666666E-2</v>
      </c>
      <c r="I674" s="123">
        <v>2205.17</v>
      </c>
      <c r="J674" s="103"/>
      <c r="K674" s="101"/>
      <c r="L674" s="102">
        <f t="shared" si="35"/>
        <v>73.510000000000005</v>
      </c>
      <c r="M674" s="102">
        <f t="shared" si="37"/>
        <v>2205.3000000000002</v>
      </c>
      <c r="N674" s="104"/>
      <c r="O674" s="103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  <c r="AG674" s="77"/>
      <c r="AH674" s="77"/>
      <c r="AI674" s="77"/>
      <c r="AJ674" s="77"/>
      <c r="AK674" s="77"/>
      <c r="AL674" s="77"/>
      <c r="AM674" s="77"/>
      <c r="AN674" s="77"/>
      <c r="AO674" s="77"/>
      <c r="AP674" s="77"/>
      <c r="AQ674" s="77"/>
      <c r="AR674" s="77"/>
      <c r="AS674" s="77"/>
      <c r="AT674" s="77"/>
      <c r="AU674" s="77"/>
      <c r="AV674" s="77"/>
      <c r="AW674" s="77"/>
      <c r="AX674" s="77"/>
      <c r="AY674" s="77"/>
      <c r="AZ674" s="77"/>
      <c r="BA674" s="77"/>
      <c r="BB674" s="77"/>
      <c r="BC674" s="77"/>
      <c r="BD674" s="77"/>
      <c r="BE674" s="77"/>
      <c r="BF674" s="77"/>
      <c r="BG674" s="77"/>
      <c r="BH674" s="77"/>
      <c r="BI674" s="77"/>
      <c r="BJ674" s="77"/>
      <c r="BK674" s="77"/>
      <c r="BL674" s="77"/>
      <c r="BM674" s="77"/>
      <c r="BN674" s="77"/>
      <c r="BO674" s="77"/>
      <c r="BP674" s="77"/>
      <c r="BQ674" s="77"/>
      <c r="BR674" s="77"/>
      <c r="BS674" s="77"/>
      <c r="BT674" s="77"/>
      <c r="BU674" s="77"/>
      <c r="BV674" s="77"/>
      <c r="BW674" s="77"/>
      <c r="BX674" s="77"/>
      <c r="BY674" s="77"/>
      <c r="BZ674" s="77"/>
      <c r="CA674" s="77"/>
      <c r="CB674" s="77"/>
      <c r="CC674" s="77"/>
      <c r="CD674" s="77"/>
      <c r="CE674" s="77"/>
      <c r="CF674" s="77"/>
      <c r="CG674" s="77"/>
      <c r="CH674" s="77"/>
      <c r="CI674" s="77"/>
      <c r="CJ674" s="77"/>
      <c r="CK674" s="77"/>
      <c r="CL674" s="77"/>
      <c r="CM674" s="77"/>
      <c r="CN674" s="77"/>
      <c r="CO674" s="77"/>
      <c r="CP674" s="77"/>
      <c r="CQ674" s="77"/>
      <c r="CR674" s="77"/>
      <c r="CS674" s="77"/>
      <c r="CT674" s="77"/>
      <c r="CU674" s="77"/>
      <c r="CV674" s="77"/>
      <c r="CW674" s="77"/>
      <c r="CX674" s="77"/>
      <c r="CY674" s="77"/>
      <c r="CZ674" s="77"/>
      <c r="DA674" s="77"/>
      <c r="DB674" s="77"/>
      <c r="DC674" s="77"/>
      <c r="DD674" s="77"/>
      <c r="DE674" s="77"/>
      <c r="DF674" s="77"/>
      <c r="DG674" s="77"/>
      <c r="DH674" s="77"/>
      <c r="DI674" s="77"/>
      <c r="DJ674" s="77"/>
      <c r="DK674" s="77"/>
      <c r="DL674" s="77"/>
      <c r="DM674" s="77"/>
      <c r="DN674" s="77"/>
      <c r="DO674" s="77"/>
      <c r="DP674" s="77"/>
      <c r="DQ674" s="77"/>
      <c r="DR674" s="77"/>
      <c r="DS674" s="77"/>
      <c r="DT674" s="77"/>
      <c r="DU674" s="77"/>
      <c r="DV674" s="77"/>
      <c r="DW674" s="77"/>
      <c r="DX674" s="77"/>
      <c r="DY674" s="77"/>
      <c r="DZ674" s="77"/>
      <c r="EA674" s="77"/>
      <c r="EB674" s="77"/>
      <c r="EC674" s="77"/>
      <c r="ED674" s="77"/>
      <c r="EE674" s="77"/>
      <c r="EF674" s="77"/>
      <c r="EG674" s="77"/>
      <c r="EH674" s="77"/>
      <c r="EI674" s="77"/>
      <c r="EJ674" s="77"/>
      <c r="EK674" s="77"/>
      <c r="EL674" s="77"/>
      <c r="EM674" s="77"/>
      <c r="EN674" s="77"/>
      <c r="EO674" s="77"/>
      <c r="EP674" s="77"/>
      <c r="EQ674" s="77"/>
      <c r="ER674" s="77"/>
      <c r="ES674" s="77"/>
      <c r="ET674" s="77"/>
      <c r="EU674" s="77"/>
      <c r="EV674" s="77"/>
      <c r="EW674" s="77"/>
      <c r="EX674" s="77"/>
      <c r="EY674" s="77"/>
      <c r="EZ674" s="77"/>
      <c r="FA674" s="77"/>
      <c r="FB674" s="77"/>
      <c r="FC674" s="77"/>
      <c r="FD674" s="77"/>
      <c r="FE674" s="77"/>
      <c r="FF674" s="77"/>
      <c r="FG674" s="77"/>
      <c r="FH674" s="77"/>
      <c r="FI674" s="77"/>
      <c r="FJ674" s="77"/>
      <c r="FK674" s="77"/>
    </row>
    <row r="675" spans="1:167" s="78" customFormat="1" x14ac:dyDescent="0.2">
      <c r="A675" s="97" t="s">
        <v>2448</v>
      </c>
      <c r="B675" s="97" t="s">
        <v>1037</v>
      </c>
      <c r="C675" s="98" t="s">
        <v>1768</v>
      </c>
      <c r="D675" s="99" t="s">
        <v>5</v>
      </c>
      <c r="E675" s="99">
        <v>5</v>
      </c>
      <c r="F675" s="99"/>
      <c r="G675" s="105">
        <v>5</v>
      </c>
      <c r="H675" s="101">
        <f t="shared" si="36"/>
        <v>1.6666666666666666E-2</v>
      </c>
      <c r="I675" s="123">
        <v>1232.01</v>
      </c>
      <c r="J675" s="103"/>
      <c r="K675" s="101"/>
      <c r="L675" s="102">
        <f t="shared" si="35"/>
        <v>102.67</v>
      </c>
      <c r="M675" s="102">
        <f t="shared" si="37"/>
        <v>3080.1</v>
      </c>
      <c r="N675" s="104"/>
      <c r="O675" s="103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  <c r="AG675" s="77"/>
      <c r="AH675" s="77"/>
      <c r="AI675" s="77"/>
      <c r="AJ675" s="77"/>
      <c r="AK675" s="77"/>
      <c r="AL675" s="77"/>
      <c r="AM675" s="77"/>
      <c r="AN675" s="77"/>
      <c r="AO675" s="77"/>
      <c r="AP675" s="77"/>
      <c r="AQ675" s="77"/>
      <c r="AR675" s="77"/>
      <c r="AS675" s="77"/>
      <c r="AT675" s="77"/>
      <c r="AU675" s="77"/>
      <c r="AV675" s="77"/>
      <c r="AW675" s="77"/>
      <c r="AX675" s="77"/>
      <c r="AY675" s="77"/>
      <c r="AZ675" s="77"/>
      <c r="BA675" s="77"/>
      <c r="BB675" s="77"/>
      <c r="BC675" s="77"/>
      <c r="BD675" s="77"/>
      <c r="BE675" s="77"/>
      <c r="BF675" s="77"/>
      <c r="BG675" s="77"/>
      <c r="BH675" s="77"/>
      <c r="BI675" s="77"/>
      <c r="BJ675" s="77"/>
      <c r="BK675" s="77"/>
      <c r="BL675" s="77"/>
      <c r="BM675" s="77"/>
      <c r="BN675" s="77"/>
      <c r="BO675" s="77"/>
      <c r="BP675" s="77"/>
      <c r="BQ675" s="77"/>
      <c r="BR675" s="77"/>
      <c r="BS675" s="77"/>
      <c r="BT675" s="77"/>
      <c r="BU675" s="77"/>
      <c r="BV675" s="77"/>
      <c r="BW675" s="77"/>
      <c r="BX675" s="77"/>
      <c r="BY675" s="77"/>
      <c r="BZ675" s="77"/>
      <c r="CA675" s="77"/>
      <c r="CB675" s="77"/>
      <c r="CC675" s="77"/>
      <c r="CD675" s="77"/>
      <c r="CE675" s="77"/>
      <c r="CF675" s="77"/>
      <c r="CG675" s="77"/>
      <c r="CH675" s="77"/>
      <c r="CI675" s="77"/>
      <c r="CJ675" s="77"/>
      <c r="CK675" s="77"/>
      <c r="CL675" s="77"/>
      <c r="CM675" s="77"/>
      <c r="CN675" s="77"/>
      <c r="CO675" s="77"/>
      <c r="CP675" s="77"/>
      <c r="CQ675" s="77"/>
      <c r="CR675" s="77"/>
      <c r="CS675" s="77"/>
      <c r="CT675" s="77"/>
      <c r="CU675" s="77"/>
      <c r="CV675" s="77"/>
      <c r="CW675" s="77"/>
      <c r="CX675" s="77"/>
      <c r="CY675" s="77"/>
      <c r="CZ675" s="77"/>
      <c r="DA675" s="77"/>
      <c r="DB675" s="77"/>
      <c r="DC675" s="77"/>
      <c r="DD675" s="77"/>
      <c r="DE675" s="77"/>
      <c r="DF675" s="77"/>
      <c r="DG675" s="77"/>
      <c r="DH675" s="77"/>
      <c r="DI675" s="77"/>
      <c r="DJ675" s="77"/>
      <c r="DK675" s="77"/>
      <c r="DL675" s="77"/>
      <c r="DM675" s="77"/>
      <c r="DN675" s="77"/>
      <c r="DO675" s="77"/>
      <c r="DP675" s="77"/>
      <c r="DQ675" s="77"/>
      <c r="DR675" s="77"/>
      <c r="DS675" s="77"/>
      <c r="DT675" s="77"/>
      <c r="DU675" s="77"/>
      <c r="DV675" s="77"/>
      <c r="DW675" s="77"/>
      <c r="DX675" s="77"/>
      <c r="DY675" s="77"/>
      <c r="DZ675" s="77"/>
      <c r="EA675" s="77"/>
      <c r="EB675" s="77"/>
      <c r="EC675" s="77"/>
      <c r="ED675" s="77"/>
      <c r="EE675" s="77"/>
      <c r="EF675" s="77"/>
      <c r="EG675" s="77"/>
      <c r="EH675" s="77"/>
      <c r="EI675" s="77"/>
      <c r="EJ675" s="77"/>
      <c r="EK675" s="77"/>
      <c r="EL675" s="77"/>
      <c r="EM675" s="77"/>
      <c r="EN675" s="77"/>
      <c r="EO675" s="77"/>
      <c r="EP675" s="77"/>
      <c r="EQ675" s="77"/>
      <c r="ER675" s="77"/>
      <c r="ES675" s="77"/>
      <c r="ET675" s="77"/>
      <c r="EU675" s="77"/>
      <c r="EV675" s="77"/>
      <c r="EW675" s="77"/>
      <c r="EX675" s="77"/>
      <c r="EY675" s="77"/>
      <c r="EZ675" s="77"/>
      <c r="FA675" s="77"/>
      <c r="FB675" s="77"/>
      <c r="FC675" s="77"/>
      <c r="FD675" s="77"/>
      <c r="FE675" s="77"/>
      <c r="FF675" s="77"/>
      <c r="FG675" s="77"/>
      <c r="FH675" s="77"/>
      <c r="FI675" s="77"/>
      <c r="FJ675" s="77"/>
      <c r="FK675" s="77"/>
    </row>
    <row r="676" spans="1:167" s="78" customFormat="1" x14ac:dyDescent="0.2">
      <c r="A676" s="97" t="s">
        <v>2449</v>
      </c>
      <c r="B676" s="97" t="s">
        <v>1038</v>
      </c>
      <c r="C676" s="98" t="s">
        <v>1769</v>
      </c>
      <c r="D676" s="99" t="s">
        <v>5</v>
      </c>
      <c r="E676" s="99">
        <v>5</v>
      </c>
      <c r="F676" s="99"/>
      <c r="G676" s="105">
        <v>5</v>
      </c>
      <c r="H676" s="101">
        <f t="shared" si="36"/>
        <v>1.6666666666666666E-2</v>
      </c>
      <c r="I676" s="123">
        <v>1400</v>
      </c>
      <c r="J676" s="103"/>
      <c r="K676" s="101"/>
      <c r="L676" s="102">
        <f t="shared" si="35"/>
        <v>116.67</v>
      </c>
      <c r="M676" s="102">
        <f t="shared" si="37"/>
        <v>3500.1</v>
      </c>
      <c r="N676" s="104"/>
      <c r="O676" s="103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  <c r="AG676" s="77"/>
      <c r="AH676" s="77"/>
      <c r="AI676" s="77"/>
      <c r="AJ676" s="77"/>
      <c r="AK676" s="77"/>
      <c r="AL676" s="77"/>
      <c r="AM676" s="77"/>
      <c r="AN676" s="77"/>
      <c r="AO676" s="77"/>
      <c r="AP676" s="77"/>
      <c r="AQ676" s="77"/>
      <c r="AR676" s="77"/>
      <c r="AS676" s="77"/>
      <c r="AT676" s="77"/>
      <c r="AU676" s="77"/>
      <c r="AV676" s="77"/>
      <c r="AW676" s="77"/>
      <c r="AX676" s="77"/>
      <c r="AY676" s="77"/>
      <c r="AZ676" s="77"/>
      <c r="BA676" s="77"/>
      <c r="BB676" s="77"/>
      <c r="BC676" s="77"/>
      <c r="BD676" s="77"/>
      <c r="BE676" s="77"/>
      <c r="BF676" s="77"/>
      <c r="BG676" s="77"/>
      <c r="BH676" s="77"/>
      <c r="BI676" s="77"/>
      <c r="BJ676" s="77"/>
      <c r="BK676" s="77"/>
      <c r="BL676" s="77"/>
      <c r="BM676" s="77"/>
      <c r="BN676" s="77"/>
      <c r="BO676" s="77"/>
      <c r="BP676" s="77"/>
      <c r="BQ676" s="77"/>
      <c r="BR676" s="77"/>
      <c r="BS676" s="77"/>
      <c r="BT676" s="77"/>
      <c r="BU676" s="77"/>
      <c r="BV676" s="77"/>
      <c r="BW676" s="77"/>
      <c r="BX676" s="77"/>
      <c r="BY676" s="77"/>
      <c r="BZ676" s="77"/>
      <c r="CA676" s="77"/>
      <c r="CB676" s="77"/>
      <c r="CC676" s="77"/>
      <c r="CD676" s="77"/>
      <c r="CE676" s="77"/>
      <c r="CF676" s="77"/>
      <c r="CG676" s="77"/>
      <c r="CH676" s="77"/>
      <c r="CI676" s="77"/>
      <c r="CJ676" s="77"/>
      <c r="CK676" s="77"/>
      <c r="CL676" s="77"/>
      <c r="CM676" s="77"/>
      <c r="CN676" s="77"/>
      <c r="CO676" s="77"/>
      <c r="CP676" s="77"/>
      <c r="CQ676" s="77"/>
      <c r="CR676" s="77"/>
      <c r="CS676" s="77"/>
      <c r="CT676" s="77"/>
      <c r="CU676" s="77"/>
      <c r="CV676" s="77"/>
      <c r="CW676" s="77"/>
      <c r="CX676" s="77"/>
      <c r="CY676" s="77"/>
      <c r="CZ676" s="77"/>
      <c r="DA676" s="77"/>
      <c r="DB676" s="77"/>
      <c r="DC676" s="77"/>
      <c r="DD676" s="77"/>
      <c r="DE676" s="77"/>
      <c r="DF676" s="77"/>
      <c r="DG676" s="77"/>
      <c r="DH676" s="77"/>
      <c r="DI676" s="77"/>
      <c r="DJ676" s="77"/>
      <c r="DK676" s="77"/>
      <c r="DL676" s="77"/>
      <c r="DM676" s="77"/>
      <c r="DN676" s="77"/>
      <c r="DO676" s="77"/>
      <c r="DP676" s="77"/>
      <c r="DQ676" s="77"/>
      <c r="DR676" s="77"/>
      <c r="DS676" s="77"/>
      <c r="DT676" s="77"/>
      <c r="DU676" s="77"/>
      <c r="DV676" s="77"/>
      <c r="DW676" s="77"/>
      <c r="DX676" s="77"/>
      <c r="DY676" s="77"/>
      <c r="DZ676" s="77"/>
      <c r="EA676" s="77"/>
      <c r="EB676" s="77"/>
      <c r="EC676" s="77"/>
      <c r="ED676" s="77"/>
      <c r="EE676" s="77"/>
      <c r="EF676" s="77"/>
      <c r="EG676" s="77"/>
      <c r="EH676" s="77"/>
      <c r="EI676" s="77"/>
      <c r="EJ676" s="77"/>
      <c r="EK676" s="77"/>
      <c r="EL676" s="77"/>
      <c r="EM676" s="77"/>
      <c r="EN676" s="77"/>
      <c r="EO676" s="77"/>
      <c r="EP676" s="77"/>
      <c r="EQ676" s="77"/>
      <c r="ER676" s="77"/>
      <c r="ES676" s="77"/>
      <c r="ET676" s="77"/>
      <c r="EU676" s="77"/>
      <c r="EV676" s="77"/>
      <c r="EW676" s="77"/>
      <c r="EX676" s="77"/>
      <c r="EY676" s="77"/>
      <c r="EZ676" s="77"/>
      <c r="FA676" s="77"/>
      <c r="FB676" s="77"/>
      <c r="FC676" s="77"/>
      <c r="FD676" s="77"/>
      <c r="FE676" s="77"/>
      <c r="FF676" s="77"/>
      <c r="FG676" s="77"/>
      <c r="FH676" s="77"/>
      <c r="FI676" s="77"/>
      <c r="FJ676" s="77"/>
      <c r="FK676" s="77"/>
    </row>
    <row r="677" spans="1:167" s="78" customFormat="1" x14ac:dyDescent="0.2">
      <c r="A677" s="97" t="s">
        <v>2450</v>
      </c>
      <c r="B677" s="97" t="s">
        <v>1039</v>
      </c>
      <c r="C677" s="98" t="s">
        <v>1765</v>
      </c>
      <c r="D677" s="99" t="s">
        <v>5</v>
      </c>
      <c r="E677" s="99">
        <v>5</v>
      </c>
      <c r="F677" s="99"/>
      <c r="G677" s="105">
        <v>5</v>
      </c>
      <c r="H677" s="101">
        <f t="shared" si="36"/>
        <v>1.6666666666666666E-2</v>
      </c>
      <c r="I677" s="123">
        <v>354.02</v>
      </c>
      <c r="J677" s="103"/>
      <c r="K677" s="101"/>
      <c r="L677" s="102">
        <f t="shared" si="35"/>
        <v>29.5</v>
      </c>
      <c r="M677" s="102">
        <f t="shared" si="37"/>
        <v>885</v>
      </c>
      <c r="N677" s="104"/>
      <c r="O677" s="103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  <c r="AG677" s="77"/>
      <c r="AH677" s="77"/>
      <c r="AI677" s="77"/>
      <c r="AJ677" s="77"/>
      <c r="AK677" s="77"/>
      <c r="AL677" s="77"/>
      <c r="AM677" s="77"/>
      <c r="AN677" s="77"/>
      <c r="AO677" s="77"/>
      <c r="AP677" s="77"/>
      <c r="AQ677" s="77"/>
      <c r="AR677" s="77"/>
      <c r="AS677" s="77"/>
      <c r="AT677" s="77"/>
      <c r="AU677" s="77"/>
      <c r="AV677" s="77"/>
      <c r="AW677" s="77"/>
      <c r="AX677" s="77"/>
      <c r="AY677" s="77"/>
      <c r="AZ677" s="77"/>
      <c r="BA677" s="77"/>
      <c r="BB677" s="77"/>
      <c r="BC677" s="77"/>
      <c r="BD677" s="77"/>
      <c r="BE677" s="77"/>
      <c r="BF677" s="77"/>
      <c r="BG677" s="77"/>
      <c r="BH677" s="77"/>
      <c r="BI677" s="77"/>
      <c r="BJ677" s="77"/>
      <c r="BK677" s="77"/>
      <c r="BL677" s="77"/>
      <c r="BM677" s="77"/>
      <c r="BN677" s="77"/>
      <c r="BO677" s="77"/>
      <c r="BP677" s="77"/>
      <c r="BQ677" s="77"/>
      <c r="BR677" s="77"/>
      <c r="BS677" s="77"/>
      <c r="BT677" s="77"/>
      <c r="BU677" s="77"/>
      <c r="BV677" s="77"/>
      <c r="BW677" s="77"/>
      <c r="BX677" s="77"/>
      <c r="BY677" s="77"/>
      <c r="BZ677" s="77"/>
      <c r="CA677" s="77"/>
      <c r="CB677" s="77"/>
      <c r="CC677" s="77"/>
      <c r="CD677" s="77"/>
      <c r="CE677" s="77"/>
      <c r="CF677" s="77"/>
      <c r="CG677" s="77"/>
      <c r="CH677" s="77"/>
      <c r="CI677" s="77"/>
      <c r="CJ677" s="77"/>
      <c r="CK677" s="77"/>
      <c r="CL677" s="77"/>
      <c r="CM677" s="77"/>
      <c r="CN677" s="77"/>
      <c r="CO677" s="77"/>
      <c r="CP677" s="77"/>
      <c r="CQ677" s="77"/>
      <c r="CR677" s="77"/>
      <c r="CS677" s="77"/>
      <c r="CT677" s="77"/>
      <c r="CU677" s="77"/>
      <c r="CV677" s="77"/>
      <c r="CW677" s="77"/>
      <c r="CX677" s="77"/>
      <c r="CY677" s="77"/>
      <c r="CZ677" s="77"/>
      <c r="DA677" s="77"/>
      <c r="DB677" s="77"/>
      <c r="DC677" s="77"/>
      <c r="DD677" s="77"/>
      <c r="DE677" s="77"/>
      <c r="DF677" s="77"/>
      <c r="DG677" s="77"/>
      <c r="DH677" s="77"/>
      <c r="DI677" s="77"/>
      <c r="DJ677" s="77"/>
      <c r="DK677" s="77"/>
      <c r="DL677" s="77"/>
      <c r="DM677" s="77"/>
      <c r="DN677" s="77"/>
      <c r="DO677" s="77"/>
      <c r="DP677" s="77"/>
      <c r="DQ677" s="77"/>
      <c r="DR677" s="77"/>
      <c r="DS677" s="77"/>
      <c r="DT677" s="77"/>
      <c r="DU677" s="77"/>
      <c r="DV677" s="77"/>
      <c r="DW677" s="77"/>
      <c r="DX677" s="77"/>
      <c r="DY677" s="77"/>
      <c r="DZ677" s="77"/>
      <c r="EA677" s="77"/>
      <c r="EB677" s="77"/>
      <c r="EC677" s="77"/>
      <c r="ED677" s="77"/>
      <c r="EE677" s="77"/>
      <c r="EF677" s="77"/>
      <c r="EG677" s="77"/>
      <c r="EH677" s="77"/>
      <c r="EI677" s="77"/>
      <c r="EJ677" s="77"/>
      <c r="EK677" s="77"/>
      <c r="EL677" s="77"/>
      <c r="EM677" s="77"/>
      <c r="EN677" s="77"/>
      <c r="EO677" s="77"/>
      <c r="EP677" s="77"/>
      <c r="EQ677" s="77"/>
      <c r="ER677" s="77"/>
      <c r="ES677" s="77"/>
      <c r="ET677" s="77"/>
      <c r="EU677" s="77"/>
      <c r="EV677" s="77"/>
      <c r="EW677" s="77"/>
      <c r="EX677" s="77"/>
      <c r="EY677" s="77"/>
      <c r="EZ677" s="77"/>
      <c r="FA677" s="77"/>
      <c r="FB677" s="77"/>
      <c r="FC677" s="77"/>
      <c r="FD677" s="77"/>
      <c r="FE677" s="77"/>
      <c r="FF677" s="77"/>
      <c r="FG677" s="77"/>
      <c r="FH677" s="77"/>
      <c r="FI677" s="77"/>
      <c r="FJ677" s="77"/>
      <c r="FK677" s="77"/>
    </row>
    <row r="678" spans="1:167" s="78" customFormat="1" x14ac:dyDescent="0.2">
      <c r="A678" s="97" t="s">
        <v>2451</v>
      </c>
      <c r="B678" s="97" t="s">
        <v>1040</v>
      </c>
      <c r="C678" s="98" t="s">
        <v>1766</v>
      </c>
      <c r="D678" s="99" t="s">
        <v>5</v>
      </c>
      <c r="E678" s="99">
        <v>2</v>
      </c>
      <c r="F678" s="99"/>
      <c r="G678" s="105">
        <v>5</v>
      </c>
      <c r="H678" s="101">
        <f t="shared" si="36"/>
        <v>1.6666666666666666E-2</v>
      </c>
      <c r="I678" s="123">
        <v>913.52</v>
      </c>
      <c r="J678" s="103"/>
      <c r="K678" s="101"/>
      <c r="L678" s="102">
        <f t="shared" si="35"/>
        <v>30.45</v>
      </c>
      <c r="M678" s="102">
        <f t="shared" si="37"/>
        <v>913.5</v>
      </c>
      <c r="N678" s="104"/>
      <c r="O678" s="103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  <c r="AG678" s="77"/>
      <c r="AH678" s="77"/>
      <c r="AI678" s="77"/>
      <c r="AJ678" s="77"/>
      <c r="AK678" s="77"/>
      <c r="AL678" s="77"/>
      <c r="AM678" s="77"/>
      <c r="AN678" s="77"/>
      <c r="AO678" s="77"/>
      <c r="AP678" s="77"/>
      <c r="AQ678" s="77"/>
      <c r="AR678" s="77"/>
      <c r="AS678" s="77"/>
      <c r="AT678" s="77"/>
      <c r="AU678" s="77"/>
      <c r="AV678" s="77"/>
      <c r="AW678" s="77"/>
      <c r="AX678" s="77"/>
      <c r="AY678" s="77"/>
      <c r="AZ678" s="77"/>
      <c r="BA678" s="77"/>
      <c r="BB678" s="77"/>
      <c r="BC678" s="77"/>
      <c r="BD678" s="77"/>
      <c r="BE678" s="77"/>
      <c r="BF678" s="77"/>
      <c r="BG678" s="77"/>
      <c r="BH678" s="77"/>
      <c r="BI678" s="77"/>
      <c r="BJ678" s="77"/>
      <c r="BK678" s="77"/>
      <c r="BL678" s="77"/>
      <c r="BM678" s="77"/>
      <c r="BN678" s="77"/>
      <c r="BO678" s="77"/>
      <c r="BP678" s="77"/>
      <c r="BQ678" s="77"/>
      <c r="BR678" s="77"/>
      <c r="BS678" s="77"/>
      <c r="BT678" s="77"/>
      <c r="BU678" s="77"/>
      <c r="BV678" s="77"/>
      <c r="BW678" s="77"/>
      <c r="BX678" s="77"/>
      <c r="BY678" s="77"/>
      <c r="BZ678" s="77"/>
      <c r="CA678" s="77"/>
      <c r="CB678" s="77"/>
      <c r="CC678" s="77"/>
      <c r="CD678" s="77"/>
      <c r="CE678" s="77"/>
      <c r="CF678" s="77"/>
      <c r="CG678" s="77"/>
      <c r="CH678" s="77"/>
      <c r="CI678" s="77"/>
      <c r="CJ678" s="77"/>
      <c r="CK678" s="77"/>
      <c r="CL678" s="77"/>
      <c r="CM678" s="77"/>
      <c r="CN678" s="77"/>
      <c r="CO678" s="77"/>
      <c r="CP678" s="77"/>
      <c r="CQ678" s="77"/>
      <c r="CR678" s="77"/>
      <c r="CS678" s="77"/>
      <c r="CT678" s="77"/>
      <c r="CU678" s="77"/>
      <c r="CV678" s="77"/>
      <c r="CW678" s="77"/>
      <c r="CX678" s="77"/>
      <c r="CY678" s="77"/>
      <c r="CZ678" s="77"/>
      <c r="DA678" s="77"/>
      <c r="DB678" s="77"/>
      <c r="DC678" s="77"/>
      <c r="DD678" s="77"/>
      <c r="DE678" s="77"/>
      <c r="DF678" s="77"/>
      <c r="DG678" s="77"/>
      <c r="DH678" s="77"/>
      <c r="DI678" s="77"/>
      <c r="DJ678" s="77"/>
      <c r="DK678" s="77"/>
      <c r="DL678" s="77"/>
      <c r="DM678" s="77"/>
      <c r="DN678" s="77"/>
      <c r="DO678" s="77"/>
      <c r="DP678" s="77"/>
      <c r="DQ678" s="77"/>
      <c r="DR678" s="77"/>
      <c r="DS678" s="77"/>
      <c r="DT678" s="77"/>
      <c r="DU678" s="77"/>
      <c r="DV678" s="77"/>
      <c r="DW678" s="77"/>
      <c r="DX678" s="77"/>
      <c r="DY678" s="77"/>
      <c r="DZ678" s="77"/>
      <c r="EA678" s="77"/>
      <c r="EB678" s="77"/>
      <c r="EC678" s="77"/>
      <c r="ED678" s="77"/>
      <c r="EE678" s="77"/>
      <c r="EF678" s="77"/>
      <c r="EG678" s="77"/>
      <c r="EH678" s="77"/>
      <c r="EI678" s="77"/>
      <c r="EJ678" s="77"/>
      <c r="EK678" s="77"/>
      <c r="EL678" s="77"/>
      <c r="EM678" s="77"/>
      <c r="EN678" s="77"/>
      <c r="EO678" s="77"/>
      <c r="EP678" s="77"/>
      <c r="EQ678" s="77"/>
      <c r="ER678" s="77"/>
      <c r="ES678" s="77"/>
      <c r="ET678" s="77"/>
      <c r="EU678" s="77"/>
      <c r="EV678" s="77"/>
      <c r="EW678" s="77"/>
      <c r="EX678" s="77"/>
      <c r="EY678" s="77"/>
      <c r="EZ678" s="77"/>
      <c r="FA678" s="77"/>
      <c r="FB678" s="77"/>
      <c r="FC678" s="77"/>
      <c r="FD678" s="77"/>
      <c r="FE678" s="77"/>
      <c r="FF678" s="77"/>
      <c r="FG678" s="77"/>
      <c r="FH678" s="77"/>
      <c r="FI678" s="77"/>
      <c r="FJ678" s="77"/>
      <c r="FK678" s="77"/>
    </row>
    <row r="679" spans="1:167" s="78" customFormat="1" x14ac:dyDescent="0.2">
      <c r="A679" s="97" t="s">
        <v>2452</v>
      </c>
      <c r="B679" s="97" t="s">
        <v>1041</v>
      </c>
      <c r="C679" s="98" t="s">
        <v>1658</v>
      </c>
      <c r="D679" s="99" t="s">
        <v>5</v>
      </c>
      <c r="E679" s="99">
        <v>50</v>
      </c>
      <c r="F679" s="99"/>
      <c r="G679" s="105">
        <v>10</v>
      </c>
      <c r="H679" s="101">
        <f t="shared" si="36"/>
        <v>8.3333333333333332E-3</v>
      </c>
      <c r="I679" s="123">
        <v>38.85</v>
      </c>
      <c r="J679" s="103"/>
      <c r="K679" s="101"/>
      <c r="L679" s="102">
        <f t="shared" si="35"/>
        <v>16.190000000000001</v>
      </c>
      <c r="M679" s="102">
        <f t="shared" si="37"/>
        <v>485.7</v>
      </c>
      <c r="N679" s="104"/>
      <c r="O679" s="103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  <c r="AG679" s="77"/>
      <c r="AH679" s="77"/>
      <c r="AI679" s="77"/>
      <c r="AJ679" s="77"/>
      <c r="AK679" s="77"/>
      <c r="AL679" s="77"/>
      <c r="AM679" s="77"/>
      <c r="AN679" s="77"/>
      <c r="AO679" s="77"/>
      <c r="AP679" s="77"/>
      <c r="AQ679" s="77"/>
      <c r="AR679" s="77"/>
      <c r="AS679" s="77"/>
      <c r="AT679" s="77"/>
      <c r="AU679" s="77"/>
      <c r="AV679" s="77"/>
      <c r="AW679" s="77"/>
      <c r="AX679" s="77"/>
      <c r="AY679" s="77"/>
      <c r="AZ679" s="77"/>
      <c r="BA679" s="77"/>
      <c r="BB679" s="77"/>
      <c r="BC679" s="77"/>
      <c r="BD679" s="77"/>
      <c r="BE679" s="77"/>
      <c r="BF679" s="77"/>
      <c r="BG679" s="77"/>
      <c r="BH679" s="77"/>
      <c r="BI679" s="77"/>
      <c r="BJ679" s="77"/>
      <c r="BK679" s="77"/>
      <c r="BL679" s="77"/>
      <c r="BM679" s="77"/>
      <c r="BN679" s="77"/>
      <c r="BO679" s="77"/>
      <c r="BP679" s="77"/>
      <c r="BQ679" s="77"/>
      <c r="BR679" s="77"/>
      <c r="BS679" s="77"/>
      <c r="BT679" s="77"/>
      <c r="BU679" s="77"/>
      <c r="BV679" s="77"/>
      <c r="BW679" s="77"/>
      <c r="BX679" s="77"/>
      <c r="BY679" s="77"/>
      <c r="BZ679" s="77"/>
      <c r="CA679" s="77"/>
      <c r="CB679" s="77"/>
      <c r="CC679" s="77"/>
      <c r="CD679" s="77"/>
      <c r="CE679" s="77"/>
      <c r="CF679" s="77"/>
      <c r="CG679" s="77"/>
      <c r="CH679" s="77"/>
      <c r="CI679" s="77"/>
      <c r="CJ679" s="77"/>
      <c r="CK679" s="77"/>
      <c r="CL679" s="77"/>
      <c r="CM679" s="77"/>
      <c r="CN679" s="77"/>
      <c r="CO679" s="77"/>
      <c r="CP679" s="77"/>
      <c r="CQ679" s="77"/>
      <c r="CR679" s="77"/>
      <c r="CS679" s="77"/>
      <c r="CT679" s="77"/>
      <c r="CU679" s="77"/>
      <c r="CV679" s="77"/>
      <c r="CW679" s="77"/>
      <c r="CX679" s="77"/>
      <c r="CY679" s="77"/>
      <c r="CZ679" s="77"/>
      <c r="DA679" s="77"/>
      <c r="DB679" s="77"/>
      <c r="DC679" s="77"/>
      <c r="DD679" s="77"/>
      <c r="DE679" s="77"/>
      <c r="DF679" s="77"/>
      <c r="DG679" s="77"/>
      <c r="DH679" s="77"/>
      <c r="DI679" s="77"/>
      <c r="DJ679" s="77"/>
      <c r="DK679" s="77"/>
      <c r="DL679" s="77"/>
      <c r="DM679" s="77"/>
      <c r="DN679" s="77"/>
      <c r="DO679" s="77"/>
      <c r="DP679" s="77"/>
      <c r="DQ679" s="77"/>
      <c r="DR679" s="77"/>
      <c r="DS679" s="77"/>
      <c r="DT679" s="77"/>
      <c r="DU679" s="77"/>
      <c r="DV679" s="77"/>
      <c r="DW679" s="77"/>
      <c r="DX679" s="77"/>
      <c r="DY679" s="77"/>
      <c r="DZ679" s="77"/>
      <c r="EA679" s="77"/>
      <c r="EB679" s="77"/>
      <c r="EC679" s="77"/>
      <c r="ED679" s="77"/>
      <c r="EE679" s="77"/>
      <c r="EF679" s="77"/>
      <c r="EG679" s="77"/>
      <c r="EH679" s="77"/>
      <c r="EI679" s="77"/>
      <c r="EJ679" s="77"/>
      <c r="EK679" s="77"/>
      <c r="EL679" s="77"/>
      <c r="EM679" s="77"/>
      <c r="EN679" s="77"/>
      <c r="EO679" s="77"/>
      <c r="EP679" s="77"/>
      <c r="EQ679" s="77"/>
      <c r="ER679" s="77"/>
      <c r="ES679" s="77"/>
      <c r="ET679" s="77"/>
      <c r="EU679" s="77"/>
      <c r="EV679" s="77"/>
      <c r="EW679" s="77"/>
      <c r="EX679" s="77"/>
      <c r="EY679" s="77"/>
      <c r="EZ679" s="77"/>
      <c r="FA679" s="77"/>
      <c r="FB679" s="77"/>
      <c r="FC679" s="77"/>
      <c r="FD679" s="77"/>
      <c r="FE679" s="77"/>
      <c r="FF679" s="77"/>
      <c r="FG679" s="77"/>
      <c r="FH679" s="77"/>
      <c r="FI679" s="77"/>
      <c r="FJ679" s="77"/>
      <c r="FK679" s="77"/>
    </row>
    <row r="680" spans="1:167" s="78" customFormat="1" ht="13.5" thickBot="1" x14ac:dyDescent="0.25">
      <c r="A680" s="97" t="s">
        <v>2453</v>
      </c>
      <c r="B680" s="97" t="s">
        <v>1042</v>
      </c>
      <c r="C680" s="98" t="s">
        <v>1604</v>
      </c>
      <c r="D680" s="99" t="s">
        <v>5</v>
      </c>
      <c r="E680" s="99">
        <v>50</v>
      </c>
      <c r="F680" s="99"/>
      <c r="G680" s="105">
        <v>10</v>
      </c>
      <c r="H680" s="101">
        <f t="shared" si="36"/>
        <v>8.3333333333333332E-3</v>
      </c>
      <c r="I680" s="123">
        <v>37.65</v>
      </c>
      <c r="J680" s="103"/>
      <c r="K680" s="101"/>
      <c r="L680" s="102">
        <f t="shared" si="35"/>
        <v>15.69</v>
      </c>
      <c r="M680" s="102">
        <f t="shared" si="37"/>
        <v>470.7</v>
      </c>
      <c r="N680" s="104"/>
      <c r="O680" s="103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  <c r="AG680" s="77"/>
      <c r="AH680" s="77"/>
      <c r="AI680" s="77"/>
      <c r="AJ680" s="77"/>
      <c r="AK680" s="77"/>
      <c r="AL680" s="77"/>
      <c r="AM680" s="77"/>
      <c r="AN680" s="77"/>
      <c r="AO680" s="77"/>
      <c r="AP680" s="77"/>
      <c r="AQ680" s="77"/>
      <c r="AR680" s="77"/>
      <c r="AS680" s="77"/>
      <c r="AT680" s="77"/>
      <c r="AU680" s="77"/>
      <c r="AV680" s="77"/>
      <c r="AW680" s="77"/>
      <c r="AX680" s="77"/>
      <c r="AY680" s="77"/>
      <c r="AZ680" s="77"/>
      <c r="BA680" s="77"/>
      <c r="BB680" s="77"/>
      <c r="BC680" s="77"/>
      <c r="BD680" s="77"/>
      <c r="BE680" s="77"/>
      <c r="BF680" s="77"/>
      <c r="BG680" s="77"/>
      <c r="BH680" s="77"/>
      <c r="BI680" s="77"/>
      <c r="BJ680" s="77"/>
      <c r="BK680" s="77"/>
      <c r="BL680" s="77"/>
      <c r="BM680" s="77"/>
      <c r="BN680" s="77"/>
      <c r="BO680" s="77"/>
      <c r="BP680" s="77"/>
      <c r="BQ680" s="77"/>
      <c r="BR680" s="77"/>
      <c r="BS680" s="77"/>
      <c r="BT680" s="77"/>
      <c r="BU680" s="77"/>
      <c r="BV680" s="77"/>
      <c r="BW680" s="77"/>
      <c r="BX680" s="77"/>
      <c r="BY680" s="77"/>
      <c r="BZ680" s="77"/>
      <c r="CA680" s="77"/>
      <c r="CB680" s="77"/>
      <c r="CC680" s="77"/>
      <c r="CD680" s="77"/>
      <c r="CE680" s="77"/>
      <c r="CF680" s="77"/>
      <c r="CG680" s="77"/>
      <c r="CH680" s="77"/>
      <c r="CI680" s="77"/>
      <c r="CJ680" s="77"/>
      <c r="CK680" s="77"/>
      <c r="CL680" s="77"/>
      <c r="CM680" s="77"/>
      <c r="CN680" s="77"/>
      <c r="CO680" s="77"/>
      <c r="CP680" s="77"/>
      <c r="CQ680" s="77"/>
      <c r="CR680" s="77"/>
      <c r="CS680" s="77"/>
      <c r="CT680" s="77"/>
      <c r="CU680" s="77"/>
      <c r="CV680" s="77"/>
      <c r="CW680" s="77"/>
      <c r="CX680" s="77"/>
      <c r="CY680" s="77"/>
      <c r="CZ680" s="77"/>
      <c r="DA680" s="77"/>
      <c r="DB680" s="77"/>
      <c r="DC680" s="77"/>
      <c r="DD680" s="77"/>
      <c r="DE680" s="77"/>
      <c r="DF680" s="77"/>
      <c r="DG680" s="77"/>
      <c r="DH680" s="77"/>
      <c r="DI680" s="77"/>
      <c r="DJ680" s="77"/>
      <c r="DK680" s="77"/>
      <c r="DL680" s="77"/>
      <c r="DM680" s="77"/>
      <c r="DN680" s="77"/>
      <c r="DO680" s="77"/>
      <c r="DP680" s="77"/>
      <c r="DQ680" s="77"/>
      <c r="DR680" s="77"/>
      <c r="DS680" s="77"/>
      <c r="DT680" s="77"/>
      <c r="DU680" s="77"/>
      <c r="DV680" s="77"/>
      <c r="DW680" s="77"/>
      <c r="DX680" s="77"/>
      <c r="DY680" s="77"/>
      <c r="DZ680" s="77"/>
      <c r="EA680" s="77"/>
      <c r="EB680" s="77"/>
      <c r="EC680" s="77"/>
      <c r="ED680" s="77"/>
      <c r="EE680" s="77"/>
      <c r="EF680" s="77"/>
      <c r="EG680" s="77"/>
      <c r="EH680" s="77"/>
      <c r="EI680" s="77"/>
      <c r="EJ680" s="77"/>
      <c r="EK680" s="77"/>
      <c r="EL680" s="77"/>
      <c r="EM680" s="77"/>
      <c r="EN680" s="77"/>
      <c r="EO680" s="77"/>
      <c r="EP680" s="77"/>
      <c r="EQ680" s="77"/>
      <c r="ER680" s="77"/>
      <c r="ES680" s="77"/>
      <c r="ET680" s="77"/>
      <c r="EU680" s="77"/>
      <c r="EV680" s="77"/>
      <c r="EW680" s="77"/>
      <c r="EX680" s="77"/>
      <c r="EY680" s="77"/>
      <c r="EZ680" s="77"/>
      <c r="FA680" s="77"/>
      <c r="FB680" s="77"/>
      <c r="FC680" s="77"/>
      <c r="FD680" s="77"/>
      <c r="FE680" s="77"/>
      <c r="FF680" s="77"/>
      <c r="FG680" s="77"/>
      <c r="FH680" s="77"/>
      <c r="FI680" s="77"/>
      <c r="FJ680" s="77"/>
      <c r="FK680" s="77"/>
    </row>
    <row r="681" spans="1:167" ht="16.5" thickBot="1" x14ac:dyDescent="0.3">
      <c r="A681" s="110"/>
      <c r="B681" s="154">
        <f>SUBTOTAL(103,B6:B680)</f>
        <v>668</v>
      </c>
      <c r="C681" s="111"/>
      <c r="D681" s="112"/>
      <c r="E681" s="154">
        <v>89667</v>
      </c>
      <c r="F681" s="113"/>
      <c r="G681" s="114"/>
      <c r="H681" s="115"/>
      <c r="I681" s="178"/>
      <c r="J681" s="116" t="s">
        <v>172</v>
      </c>
      <c r="K681" s="117"/>
      <c r="L681" s="118"/>
      <c r="M681" s="117"/>
      <c r="N681" s="116"/>
      <c r="O681" s="106">
        <f>SUBTOTAL(109,J6:J680)+SUBTOTAL(109,M6:M680)</f>
        <v>8165831.5799999963</v>
      </c>
    </row>
    <row r="682" spans="1:167" ht="16.5" thickBot="1" x14ac:dyDescent="0.25">
      <c r="A682" s="119"/>
      <c r="B682" s="119"/>
      <c r="C682" s="120"/>
      <c r="D682" s="120"/>
      <c r="E682" s="120"/>
      <c r="F682" s="120"/>
      <c r="G682" s="121"/>
      <c r="H682" s="122"/>
      <c r="I682" s="179"/>
      <c r="J682" s="116" t="s">
        <v>4</v>
      </c>
      <c r="K682" s="117"/>
      <c r="L682" s="118"/>
      <c r="M682" s="117"/>
      <c r="N682" s="116"/>
      <c r="O682" s="106">
        <f>SUBTOTAL(109,O6:O680)+SUBTOTAL(109,M6:M680)</f>
        <v>3146872.88</v>
      </c>
    </row>
  </sheetData>
  <sheetProtection algorithmName="SHA-512" hashValue="alGjE83/Sl4JqCXiZ13seAVa3Jr24lM/TWCmwiWkWzLfLF/ijMSMa6URKLTnMZEjbmcTVV3zGDw0lx9AHCyG/A==" saltValue="IqcZvISQIsTXnbNJmsFRlg==" spinCount="100000" sheet="1" objects="1" scenarios="1"/>
  <autoFilter ref="B5:O682" xr:uid="{00000000-0009-0000-0000-000008000000}"/>
  <conditionalFormatting sqref="C6">
    <cfRule type="duplicateValues" dxfId="16" priority="6"/>
  </conditionalFormatting>
  <conditionalFormatting sqref="C7">
    <cfRule type="duplicateValues" dxfId="15" priority="5"/>
  </conditionalFormatting>
  <conditionalFormatting sqref="C10">
    <cfRule type="duplicateValues" dxfId="14" priority="14"/>
  </conditionalFormatting>
  <conditionalFormatting sqref="C11:C13">
    <cfRule type="duplicateValues" dxfId="13" priority="20"/>
  </conditionalFormatting>
  <conditionalFormatting sqref="C14">
    <cfRule type="duplicateValues" dxfId="12" priority="12"/>
  </conditionalFormatting>
  <conditionalFormatting sqref="C15">
    <cfRule type="duplicateValues" dxfId="11" priority="13"/>
  </conditionalFormatting>
  <conditionalFormatting sqref="C16:C36">
    <cfRule type="duplicateValues" dxfId="10" priority="21"/>
  </conditionalFormatting>
  <conditionalFormatting sqref="C38">
    <cfRule type="duplicateValues" dxfId="9" priority="10"/>
  </conditionalFormatting>
  <conditionalFormatting sqref="C39">
    <cfRule type="duplicateValues" dxfId="8" priority="11"/>
  </conditionalFormatting>
  <conditionalFormatting sqref="C40:C78">
    <cfRule type="duplicateValues" dxfId="7" priority="23"/>
  </conditionalFormatting>
  <conditionalFormatting sqref="C79:C515">
    <cfRule type="duplicateValues" dxfId="6" priority="24"/>
  </conditionalFormatting>
  <conditionalFormatting sqref="C537">
    <cfRule type="duplicateValues" dxfId="5" priority="8"/>
  </conditionalFormatting>
  <conditionalFormatting sqref="C538:C595 C517:C536 C598:C624">
    <cfRule type="duplicateValues" dxfId="4" priority="22"/>
  </conditionalFormatting>
  <conditionalFormatting sqref="C596:C597">
    <cfRule type="duplicateValues" dxfId="3" priority="3"/>
  </conditionalFormatting>
  <conditionalFormatting sqref="C625:C627">
    <cfRule type="duplicateValues" dxfId="2" priority="18"/>
  </conditionalFormatting>
  <conditionalFormatting sqref="C628:C680">
    <cfRule type="duplicateValues" dxfId="1" priority="4"/>
  </conditionalFormatting>
  <conditionalFormatting sqref="C681 C37 C516 C8:C9">
    <cfRule type="duplicateValues" dxfId="0" priority="17"/>
  </conditionalFormatting>
  <printOptions horizontalCentered="1"/>
  <pageMargins left="0.19685039370078741" right="0.19685039370078741" top="0.9055118110236221" bottom="0.59055118110236227" header="0.19685039370078741" footer="0.19685039370078741"/>
  <pageSetup paperSize="9" scale="37" fitToHeight="0" orientation="landscape" r:id="rId1"/>
  <headerFooter>
    <oddHeader>&amp;C&amp;8&amp;G
&amp;"Calibri,Regular"&amp;10Secretaria de Infraestrutura
Coordenação de Orçamentos&amp;R&amp;D</oddHeader>
    <oddFooter>&amp;C&amp;G
&amp;8Senado Federal | Via N2 | Bloco 14 | CEP 70165-900 | Brasília-DF
Telefones: +55 (61) 3303-4760 / 4776 / 3470 | coorc@senado.leg.br&amp;R&amp;8&amp;A 
&amp;P /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8">
    <pageSetUpPr fitToPage="1"/>
  </sheetPr>
  <dimension ref="A2:I45"/>
  <sheetViews>
    <sheetView showGridLines="0" view="pageBreakPreview" topLeftCell="A28" zoomScaleNormal="100" zoomScaleSheetLayoutView="100" workbookViewId="0">
      <selection activeCell="B40" sqref="B40:F45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9" ht="15" customHeight="1" x14ac:dyDescent="0.25">
      <c r="A2" s="60"/>
      <c r="B2" s="137"/>
      <c r="C2" s="137"/>
      <c r="D2" s="137"/>
      <c r="E2" s="137"/>
      <c r="F2" s="137"/>
    </row>
    <row r="3" spans="1:9" ht="15" customHeight="1" x14ac:dyDescent="0.25">
      <c r="A3" s="60"/>
      <c r="B3" s="138"/>
      <c r="C3" s="138"/>
      <c r="D3" s="138"/>
      <c r="E3" s="138"/>
      <c r="F3" s="138"/>
    </row>
    <row r="4" spans="1:9" ht="15" customHeight="1" x14ac:dyDescent="0.25">
      <c r="B4" s="143"/>
      <c r="C4" s="143"/>
      <c r="D4" s="143"/>
      <c r="E4" s="143"/>
      <c r="F4" s="143"/>
    </row>
    <row r="5" spans="1:9" ht="15" customHeight="1" x14ac:dyDescent="0.25">
      <c r="B5" s="143"/>
      <c r="C5" s="143"/>
      <c r="D5" s="143"/>
      <c r="E5" s="143"/>
      <c r="F5" s="143"/>
    </row>
    <row r="6" spans="1:9" ht="15" customHeight="1" x14ac:dyDescent="0.25">
      <c r="B6" s="144"/>
      <c r="C6" s="145"/>
      <c r="D6" s="145"/>
      <c r="E6" s="145"/>
      <c r="F6" s="145"/>
    </row>
    <row r="9" spans="1:9" ht="22.5" x14ac:dyDescent="0.25">
      <c r="A9" s="139" t="s">
        <v>1732</v>
      </c>
      <c r="B9" s="139"/>
      <c r="C9" s="139"/>
      <c r="D9" s="139"/>
      <c r="E9" s="139"/>
      <c r="F9" s="139"/>
      <c r="I9" s="70" t="s">
        <v>1742</v>
      </c>
    </row>
    <row r="10" spans="1:9" ht="15" customHeight="1" x14ac:dyDescent="0.25">
      <c r="I10" s="70" t="s">
        <v>1743</v>
      </c>
    </row>
    <row r="11" spans="1:9" ht="15" customHeight="1" x14ac:dyDescent="0.25">
      <c r="I11" s="70" t="s">
        <v>1744</v>
      </c>
    </row>
    <row r="12" spans="1:9" ht="15" customHeight="1" x14ac:dyDescent="0.25">
      <c r="I12" s="70" t="s">
        <v>1745</v>
      </c>
    </row>
    <row r="13" spans="1:9" ht="15" customHeight="1" x14ac:dyDescent="0.25">
      <c r="B13" s="74"/>
    </row>
    <row r="14" spans="1:9" ht="15" customHeight="1" x14ac:dyDescent="0.25">
      <c r="B14" s="1"/>
      <c r="C14" s="1"/>
      <c r="D14" s="1"/>
      <c r="E14" s="1"/>
      <c r="F14" s="1"/>
    </row>
    <row r="15" spans="1:9" ht="15" customHeight="1" x14ac:dyDescent="0.25">
      <c r="B15" s="62"/>
      <c r="C15" s="62"/>
      <c r="D15" s="62"/>
      <c r="E15" s="62"/>
      <c r="F15" s="62"/>
    </row>
    <row r="16" spans="1:9" ht="15" customHeight="1" x14ac:dyDescent="0.25">
      <c r="A16" s="75"/>
      <c r="B16" s="62"/>
      <c r="C16" s="62"/>
      <c r="D16" s="62"/>
      <c r="E16" s="62"/>
      <c r="F16" s="62"/>
    </row>
    <row r="17" spans="1:6" ht="15" customHeight="1" x14ac:dyDescent="0.25">
      <c r="A17" s="75"/>
      <c r="B17" s="62"/>
      <c r="C17" s="62"/>
      <c r="D17" s="62"/>
      <c r="E17" s="62"/>
      <c r="F17" s="62"/>
    </row>
    <row r="18" spans="1:6" ht="15" customHeight="1" x14ac:dyDescent="0.25">
      <c r="A18" s="75"/>
      <c r="B18" s="62"/>
      <c r="C18" s="62"/>
      <c r="D18" s="62"/>
      <c r="E18" s="62"/>
      <c r="F18" s="62"/>
    </row>
    <row r="19" spans="1:6" ht="15" customHeight="1" x14ac:dyDescent="0.25">
      <c r="A19" s="75"/>
      <c r="B19" s="62"/>
      <c r="C19" s="62"/>
      <c r="D19" s="62"/>
      <c r="E19" s="62"/>
      <c r="F19" s="62"/>
    </row>
    <row r="20" spans="1:6" ht="15" customHeight="1" x14ac:dyDescent="0.25">
      <c r="A20" s="75"/>
      <c r="B20" s="62"/>
      <c r="C20" s="62"/>
      <c r="D20" s="62"/>
      <c r="E20" s="62"/>
      <c r="F20" s="62"/>
    </row>
    <row r="21" spans="1:6" ht="15" customHeight="1" x14ac:dyDescent="0.25">
      <c r="A21" s="75"/>
      <c r="B21" s="62"/>
      <c r="C21" s="62"/>
      <c r="D21" s="62"/>
      <c r="E21" s="62"/>
      <c r="F21" s="62"/>
    </row>
    <row r="22" spans="1:6" ht="15" customHeight="1" x14ac:dyDescent="0.25">
      <c r="A22" s="75"/>
      <c r="B22" s="62"/>
      <c r="C22" s="62"/>
      <c r="D22" s="62"/>
      <c r="E22" s="62"/>
      <c r="F22" s="62"/>
    </row>
    <row r="23" spans="1:6" ht="15" customHeight="1" x14ac:dyDescent="0.25">
      <c r="A23" s="75"/>
      <c r="B23" s="62"/>
      <c r="C23" s="62"/>
      <c r="D23" s="62"/>
      <c r="E23" s="62"/>
      <c r="F23" s="62"/>
    </row>
    <row r="24" spans="1:6" ht="15" customHeight="1" x14ac:dyDescent="0.25">
      <c r="A24" s="142" t="s">
        <v>1746</v>
      </c>
      <c r="B24" s="142"/>
      <c r="C24" s="142"/>
      <c r="D24" s="142"/>
      <c r="E24" s="142"/>
      <c r="F24" s="142"/>
    </row>
    <row r="25" spans="1:6" ht="15" customHeight="1" x14ac:dyDescent="0.25">
      <c r="A25" s="142"/>
      <c r="B25" s="142"/>
      <c r="C25" s="142"/>
      <c r="D25" s="142"/>
      <c r="E25" s="142"/>
      <c r="F25" s="142"/>
    </row>
    <row r="26" spans="1:6" ht="15" customHeight="1" x14ac:dyDescent="0.25">
      <c r="A26" s="142"/>
      <c r="B26" s="142"/>
      <c r="C26" s="142"/>
      <c r="D26" s="142"/>
      <c r="E26" s="142"/>
      <c r="F26" s="142"/>
    </row>
    <row r="27" spans="1:6" ht="15" customHeight="1" x14ac:dyDescent="0.25">
      <c r="A27" s="142"/>
      <c r="B27" s="142"/>
      <c r="C27" s="142"/>
      <c r="D27" s="142"/>
      <c r="E27" s="142"/>
      <c r="F27" s="142"/>
    </row>
    <row r="28" spans="1:6" ht="15" customHeight="1" x14ac:dyDescent="0.25">
      <c r="A28" s="142"/>
      <c r="B28" s="142"/>
      <c r="C28" s="142"/>
      <c r="D28" s="142"/>
      <c r="E28" s="142"/>
      <c r="F28" s="142"/>
    </row>
    <row r="29" spans="1:6" ht="15" customHeight="1" x14ac:dyDescent="0.25">
      <c r="A29" s="75"/>
      <c r="B29" s="62"/>
      <c r="C29" s="62"/>
      <c r="D29" s="62"/>
      <c r="E29" s="62"/>
      <c r="F29" s="62"/>
    </row>
    <row r="30" spans="1:6" ht="15" customHeight="1" x14ac:dyDescent="0.25">
      <c r="A30" s="75"/>
      <c r="B30" s="62"/>
      <c r="C30" s="62"/>
      <c r="D30" s="62"/>
      <c r="E30" s="62"/>
      <c r="F30" s="62"/>
    </row>
    <row r="31" spans="1:6" ht="15" customHeight="1" x14ac:dyDescent="0.25">
      <c r="A31" s="75"/>
      <c r="B31" s="62"/>
      <c r="C31" s="62"/>
      <c r="D31" s="62"/>
      <c r="E31" s="62"/>
      <c r="F31" s="62"/>
    </row>
    <row r="32" spans="1:6" ht="15" customHeight="1" x14ac:dyDescent="0.25">
      <c r="A32" s="75"/>
      <c r="B32" s="62"/>
      <c r="C32" s="62"/>
      <c r="D32" s="62"/>
      <c r="E32" s="62"/>
      <c r="F32" s="62"/>
    </row>
    <row r="33" spans="1:6" ht="15" customHeight="1" x14ac:dyDescent="0.25">
      <c r="A33" s="75"/>
      <c r="B33" s="62"/>
      <c r="C33" s="62"/>
      <c r="D33" s="62"/>
      <c r="E33" s="62"/>
      <c r="F33" s="62"/>
    </row>
    <row r="34" spans="1:6" ht="15" customHeight="1" x14ac:dyDescent="0.25">
      <c r="A34" s="75"/>
      <c r="B34" s="62"/>
      <c r="C34" s="62"/>
      <c r="D34" s="62"/>
      <c r="E34" s="62"/>
      <c r="F34" s="62"/>
    </row>
    <row r="35" spans="1:6" ht="15" customHeight="1" x14ac:dyDescent="0.25">
      <c r="A35" s="75"/>
      <c r="B35" s="62"/>
      <c r="C35" s="62"/>
      <c r="D35" s="62"/>
      <c r="E35" s="62"/>
      <c r="F35" s="62"/>
    </row>
    <row r="36" spans="1:6" ht="15" customHeight="1" x14ac:dyDescent="0.25">
      <c r="A36" s="75"/>
      <c r="B36" s="62"/>
      <c r="C36" s="62"/>
      <c r="D36" s="62"/>
      <c r="E36" s="62"/>
      <c r="F36" s="62"/>
    </row>
    <row r="37" spans="1:6" ht="15" customHeight="1" x14ac:dyDescent="0.25">
      <c r="A37" s="75"/>
      <c r="B37" s="62"/>
      <c r="C37" s="62"/>
      <c r="D37" s="62"/>
      <c r="E37" s="62"/>
      <c r="F37" s="62"/>
    </row>
    <row r="38" spans="1:6" ht="15" customHeight="1" x14ac:dyDescent="0.25">
      <c r="A38" s="75"/>
      <c r="B38" s="62"/>
      <c r="C38" s="62"/>
      <c r="D38" s="62"/>
      <c r="E38" s="62"/>
      <c r="F38" s="62"/>
    </row>
    <row r="39" spans="1:6" ht="15" customHeight="1" x14ac:dyDescent="0.25">
      <c r="A39" s="75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8">
    <mergeCell ref="A24:F28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9">
    <pageSetUpPr fitToPage="1"/>
  </sheetPr>
  <dimension ref="A2:F45"/>
  <sheetViews>
    <sheetView showGridLines="0" view="pageBreakPreview" topLeftCell="A10" zoomScaleNormal="100" zoomScaleSheetLayoutView="100" workbookViewId="0">
      <selection activeCell="O26" sqref="O26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A15" s="62"/>
      <c r="B15" s="62"/>
      <c r="C15" s="62"/>
      <c r="D15" s="62"/>
      <c r="E15" s="62"/>
      <c r="F15" s="62"/>
    </row>
    <row r="16" spans="1:6" ht="15" customHeight="1" x14ac:dyDescent="0.25">
      <c r="A16" s="62"/>
      <c r="B16" s="62"/>
      <c r="C16" s="62"/>
      <c r="D16" s="62"/>
      <c r="E16" s="62"/>
      <c r="F16" s="62"/>
    </row>
    <row r="17" spans="1:6" ht="15" customHeight="1" x14ac:dyDescent="0.25">
      <c r="A17" s="62"/>
      <c r="B17" s="62"/>
      <c r="C17" s="62"/>
      <c r="D17" s="62"/>
      <c r="E17" s="62"/>
      <c r="F17" s="62"/>
    </row>
    <row r="18" spans="1:6" ht="15" customHeight="1" x14ac:dyDescent="0.25">
      <c r="A18" s="62"/>
      <c r="B18" s="62"/>
      <c r="C18" s="62"/>
      <c r="D18" s="62"/>
      <c r="E18" s="62"/>
      <c r="F18" s="62"/>
    </row>
    <row r="19" spans="1:6" ht="15" customHeight="1" x14ac:dyDescent="0.25">
      <c r="A19" s="62"/>
      <c r="B19" s="62"/>
      <c r="C19" s="62"/>
      <c r="D19" s="62"/>
      <c r="E19" s="62"/>
      <c r="F19" s="62"/>
    </row>
    <row r="20" spans="1:6" ht="15" customHeight="1" x14ac:dyDescent="0.25">
      <c r="A20" s="62"/>
      <c r="B20" s="62"/>
      <c r="C20" s="62"/>
      <c r="D20" s="62"/>
      <c r="E20" s="62"/>
      <c r="F20" s="62"/>
    </row>
    <row r="21" spans="1:6" ht="15" customHeight="1" x14ac:dyDescent="0.25">
      <c r="A21" s="62"/>
      <c r="B21" s="62"/>
      <c r="C21" s="62"/>
      <c r="D21" s="62"/>
      <c r="E21" s="62"/>
      <c r="F21" s="62"/>
    </row>
    <row r="22" spans="1:6" ht="15" customHeight="1" x14ac:dyDescent="0.25">
      <c r="A22" s="62"/>
      <c r="B22" s="62"/>
      <c r="C22" s="62"/>
      <c r="D22" s="62"/>
      <c r="E22" s="62"/>
      <c r="F22" s="62"/>
    </row>
    <row r="23" spans="1:6" ht="15" customHeight="1" x14ac:dyDescent="0.25">
      <c r="A23" s="62"/>
      <c r="B23" s="62"/>
      <c r="C23" s="62"/>
      <c r="D23" s="62"/>
      <c r="E23" s="62"/>
      <c r="F23" s="62"/>
    </row>
    <row r="24" spans="1:6" ht="15" customHeight="1" x14ac:dyDescent="0.25">
      <c r="A24" s="142" t="s">
        <v>1747</v>
      </c>
      <c r="B24" s="142"/>
      <c r="C24" s="142"/>
      <c r="D24" s="142"/>
      <c r="E24" s="142"/>
      <c r="F24" s="142"/>
    </row>
    <row r="25" spans="1:6" ht="15" customHeight="1" x14ac:dyDescent="0.25">
      <c r="A25" s="142"/>
      <c r="B25" s="142"/>
      <c r="C25" s="142"/>
      <c r="D25" s="142"/>
      <c r="E25" s="142"/>
      <c r="F25" s="142"/>
    </row>
    <row r="26" spans="1:6" ht="15" customHeight="1" x14ac:dyDescent="0.25">
      <c r="A26" s="142"/>
      <c r="B26" s="142"/>
      <c r="C26" s="142"/>
      <c r="D26" s="142"/>
      <c r="E26" s="142"/>
      <c r="F26" s="142"/>
    </row>
    <row r="27" spans="1:6" ht="15" customHeight="1" x14ac:dyDescent="0.25">
      <c r="A27" s="142"/>
      <c r="B27" s="142"/>
      <c r="C27" s="142"/>
      <c r="D27" s="142"/>
      <c r="E27" s="142"/>
      <c r="F27" s="142"/>
    </row>
    <row r="28" spans="1:6" ht="15" customHeight="1" x14ac:dyDescent="0.25">
      <c r="A28" s="142"/>
      <c r="B28" s="142"/>
      <c r="C28" s="142"/>
      <c r="D28" s="142"/>
      <c r="E28" s="142"/>
      <c r="F28" s="142"/>
    </row>
    <row r="29" spans="1:6" ht="15" customHeight="1" x14ac:dyDescent="0.25">
      <c r="A29" s="62"/>
      <c r="B29" s="62"/>
      <c r="C29" s="62"/>
      <c r="D29" s="62"/>
      <c r="E29" s="62"/>
      <c r="F29" s="62"/>
    </row>
    <row r="30" spans="1:6" ht="15" customHeight="1" x14ac:dyDescent="0.25">
      <c r="A30" s="62"/>
      <c r="B30" s="62"/>
      <c r="C30" s="62"/>
      <c r="D30" s="62"/>
      <c r="E30" s="62"/>
      <c r="F30" s="62"/>
    </row>
    <row r="31" spans="1:6" ht="15" customHeight="1" x14ac:dyDescent="0.25">
      <c r="A31" s="147" t="s">
        <v>1755</v>
      </c>
      <c r="B31" s="147"/>
      <c r="C31" s="147"/>
      <c r="D31" s="147"/>
      <c r="E31" s="147"/>
      <c r="F31" s="147"/>
    </row>
    <row r="32" spans="1:6" ht="15" customHeight="1" x14ac:dyDescent="0.25">
      <c r="A32" s="147"/>
      <c r="B32" s="147"/>
      <c r="C32" s="147"/>
      <c r="D32" s="147"/>
      <c r="E32" s="147"/>
      <c r="F32" s="147"/>
    </row>
    <row r="33" spans="1:6" ht="15" customHeight="1" x14ac:dyDescent="0.25">
      <c r="A33" s="147"/>
      <c r="B33" s="147"/>
      <c r="C33" s="147"/>
      <c r="D33" s="147"/>
      <c r="E33" s="147"/>
      <c r="F33" s="147"/>
    </row>
    <row r="34" spans="1:6" ht="15" customHeight="1" x14ac:dyDescent="0.25">
      <c r="A34" s="147"/>
      <c r="B34" s="147"/>
      <c r="C34" s="147"/>
      <c r="D34" s="147"/>
      <c r="E34" s="147"/>
      <c r="F34" s="147"/>
    </row>
    <row r="35" spans="1:6" ht="15" customHeight="1" x14ac:dyDescent="0.25">
      <c r="A35" s="147"/>
      <c r="B35" s="147"/>
      <c r="C35" s="147"/>
      <c r="D35" s="147"/>
      <c r="E35" s="147"/>
      <c r="F35" s="147"/>
    </row>
    <row r="36" spans="1:6" ht="15" customHeight="1" x14ac:dyDescent="0.25">
      <c r="A36" s="147"/>
      <c r="B36" s="147"/>
      <c r="C36" s="147"/>
      <c r="D36" s="147"/>
      <c r="E36" s="147"/>
      <c r="F36" s="147"/>
    </row>
    <row r="37" spans="1:6" ht="15" customHeight="1" x14ac:dyDescent="0.25">
      <c r="A37" s="147"/>
      <c r="B37" s="147"/>
      <c r="C37" s="147"/>
      <c r="D37" s="147"/>
      <c r="E37" s="147"/>
      <c r="F37" s="147"/>
    </row>
    <row r="38" spans="1:6" ht="15" customHeight="1" x14ac:dyDescent="0.25">
      <c r="A38" s="147"/>
      <c r="B38" s="147"/>
      <c r="C38" s="147"/>
      <c r="D38" s="147"/>
      <c r="E38" s="147"/>
      <c r="F38" s="147"/>
    </row>
    <row r="39" spans="1:6" ht="15" customHeight="1" x14ac:dyDescent="0.25">
      <c r="A39" s="62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9">
    <mergeCell ref="A24:F28"/>
    <mergeCell ref="A31:F38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
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10">
    <pageSetUpPr fitToPage="1"/>
  </sheetPr>
  <dimension ref="A2:F45"/>
  <sheetViews>
    <sheetView showGridLines="0" view="pageBreakPreview" topLeftCell="A25" zoomScaleNormal="100" zoomScaleSheetLayoutView="100" workbookViewId="0">
      <selection activeCell="A31" sqref="A31:F33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A15" s="62"/>
      <c r="B15" s="62"/>
      <c r="C15" s="62"/>
      <c r="D15" s="62"/>
      <c r="E15" s="62"/>
      <c r="F15" s="62"/>
    </row>
    <row r="16" spans="1:6" ht="15" customHeight="1" x14ac:dyDescent="0.25">
      <c r="A16" s="62"/>
      <c r="B16" s="62"/>
      <c r="C16" s="62"/>
      <c r="D16" s="62"/>
      <c r="E16" s="62"/>
      <c r="F16" s="62"/>
    </row>
    <row r="17" spans="1:6" ht="15" customHeight="1" x14ac:dyDescent="0.25">
      <c r="A17" s="62"/>
      <c r="B17" s="62"/>
      <c r="C17" s="62"/>
      <c r="D17" s="62"/>
      <c r="E17" s="62"/>
      <c r="F17" s="62"/>
    </row>
    <row r="18" spans="1:6" ht="15" customHeight="1" x14ac:dyDescent="0.25">
      <c r="A18" s="62"/>
      <c r="B18" s="62"/>
      <c r="C18" s="62"/>
      <c r="D18" s="62"/>
      <c r="E18" s="62"/>
      <c r="F18" s="62"/>
    </row>
    <row r="19" spans="1:6" ht="15" customHeight="1" x14ac:dyDescent="0.25">
      <c r="A19" s="62"/>
      <c r="B19" s="62"/>
      <c r="C19" s="62"/>
      <c r="D19" s="62"/>
      <c r="E19" s="62"/>
      <c r="F19" s="62"/>
    </row>
    <row r="20" spans="1:6" ht="15" customHeight="1" x14ac:dyDescent="0.25">
      <c r="A20" s="62"/>
      <c r="B20" s="62"/>
      <c r="C20" s="62"/>
      <c r="D20" s="62"/>
      <c r="E20" s="62"/>
      <c r="F20" s="62"/>
    </row>
    <row r="21" spans="1:6" ht="15" customHeight="1" x14ac:dyDescent="0.25">
      <c r="A21" s="62"/>
      <c r="B21" s="62"/>
      <c r="C21" s="62"/>
      <c r="D21" s="62"/>
      <c r="E21" s="62"/>
      <c r="F21" s="62"/>
    </row>
    <row r="22" spans="1:6" ht="15" customHeight="1" x14ac:dyDescent="0.25">
      <c r="A22" s="62"/>
      <c r="B22" s="62"/>
      <c r="C22" s="62"/>
      <c r="D22" s="62"/>
      <c r="E22" s="62"/>
      <c r="F22" s="62"/>
    </row>
    <row r="23" spans="1:6" ht="15" customHeight="1" x14ac:dyDescent="0.25">
      <c r="A23" s="62"/>
      <c r="B23" s="62"/>
      <c r="C23" s="62"/>
      <c r="D23" s="62"/>
      <c r="E23" s="62"/>
      <c r="F23" s="62"/>
    </row>
    <row r="24" spans="1:6" ht="15" customHeight="1" x14ac:dyDescent="0.25">
      <c r="A24" s="142" t="s">
        <v>1747</v>
      </c>
      <c r="B24" s="142"/>
      <c r="C24" s="142"/>
      <c r="D24" s="142"/>
      <c r="E24" s="142"/>
      <c r="F24" s="142"/>
    </row>
    <row r="25" spans="1:6" ht="15" customHeight="1" x14ac:dyDescent="0.25">
      <c r="A25" s="142"/>
      <c r="B25" s="142"/>
      <c r="C25" s="142"/>
      <c r="D25" s="142"/>
      <c r="E25" s="142"/>
      <c r="F25" s="142"/>
    </row>
    <row r="26" spans="1:6" ht="15" customHeight="1" x14ac:dyDescent="0.25">
      <c r="A26" s="142"/>
      <c r="B26" s="142"/>
      <c r="C26" s="142"/>
      <c r="D26" s="142"/>
      <c r="E26" s="142"/>
      <c r="F26" s="142"/>
    </row>
    <row r="27" spans="1:6" ht="15" customHeight="1" x14ac:dyDescent="0.25">
      <c r="A27" s="142"/>
      <c r="B27" s="142"/>
      <c r="C27" s="142"/>
      <c r="D27" s="142"/>
      <c r="E27" s="142"/>
      <c r="F27" s="142"/>
    </row>
    <row r="28" spans="1:6" ht="15" customHeight="1" x14ac:dyDescent="0.25">
      <c r="A28" s="142"/>
      <c r="B28" s="142"/>
      <c r="C28" s="142"/>
      <c r="D28" s="142"/>
      <c r="E28" s="142"/>
      <c r="F28" s="142"/>
    </row>
    <row r="29" spans="1:6" ht="15" customHeight="1" x14ac:dyDescent="0.25">
      <c r="A29" s="62"/>
      <c r="B29" s="62"/>
      <c r="C29" s="62"/>
      <c r="D29" s="62"/>
      <c r="E29" s="62"/>
      <c r="F29" s="62"/>
    </row>
    <row r="30" spans="1:6" ht="15" customHeight="1" x14ac:dyDescent="0.25">
      <c r="A30" s="62"/>
      <c r="B30" s="62"/>
      <c r="C30" s="62"/>
      <c r="D30" s="62"/>
      <c r="E30" s="62"/>
      <c r="F30" s="62"/>
    </row>
    <row r="31" spans="1:6" ht="15" customHeight="1" x14ac:dyDescent="0.25">
      <c r="A31" s="147" t="s">
        <v>1748</v>
      </c>
      <c r="B31" s="147"/>
      <c r="C31" s="147"/>
      <c r="D31" s="147"/>
      <c r="E31" s="147"/>
      <c r="F31" s="147"/>
    </row>
    <row r="32" spans="1:6" ht="15" customHeight="1" x14ac:dyDescent="0.25">
      <c r="A32" s="147"/>
      <c r="B32" s="147"/>
      <c r="C32" s="147"/>
      <c r="D32" s="147"/>
      <c r="E32" s="147"/>
      <c r="F32" s="147"/>
    </row>
    <row r="33" spans="1:6" ht="15" customHeight="1" x14ac:dyDescent="0.25">
      <c r="A33" s="147"/>
      <c r="B33" s="147"/>
      <c r="C33" s="147"/>
      <c r="D33" s="147"/>
      <c r="E33" s="147"/>
      <c r="F33" s="147"/>
    </row>
    <row r="34" spans="1:6" ht="15" customHeight="1" x14ac:dyDescent="0.25">
      <c r="A34" s="75"/>
      <c r="B34" s="62"/>
      <c r="C34" s="62"/>
      <c r="D34" s="62"/>
      <c r="E34" s="62"/>
      <c r="F34" s="62"/>
    </row>
    <row r="35" spans="1:6" ht="15" customHeight="1" x14ac:dyDescent="0.25">
      <c r="A35" s="75"/>
      <c r="B35" s="62"/>
      <c r="C35" s="62"/>
      <c r="D35" s="62"/>
      <c r="E35" s="62"/>
      <c r="F35" s="62"/>
    </row>
    <row r="36" spans="1:6" ht="15" customHeight="1" x14ac:dyDescent="0.25">
      <c r="A36" s="75"/>
      <c r="B36" s="62"/>
      <c r="C36" s="62"/>
      <c r="D36" s="62"/>
      <c r="E36" s="62"/>
      <c r="F36" s="62"/>
    </row>
    <row r="37" spans="1:6" ht="15" customHeight="1" x14ac:dyDescent="0.25">
      <c r="A37" s="62"/>
      <c r="B37" s="62"/>
      <c r="C37" s="62"/>
      <c r="D37" s="62"/>
      <c r="E37" s="62"/>
      <c r="F37" s="62"/>
    </row>
    <row r="38" spans="1:6" ht="15" customHeight="1" x14ac:dyDescent="0.25">
      <c r="A38" s="62"/>
      <c r="B38" s="62"/>
      <c r="C38" s="62"/>
      <c r="D38" s="62"/>
      <c r="E38" s="62"/>
      <c r="F38" s="62"/>
    </row>
    <row r="39" spans="1:6" ht="15" customHeight="1" x14ac:dyDescent="0.25">
      <c r="A39" s="62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9">
    <mergeCell ref="A24:F28"/>
    <mergeCell ref="A31:F33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11">
    <pageSetUpPr fitToPage="1"/>
  </sheetPr>
  <dimension ref="A2:F45"/>
  <sheetViews>
    <sheetView showGridLines="0" view="pageBreakPreview" topLeftCell="A31" zoomScaleNormal="100" zoomScaleSheetLayoutView="100" workbookViewId="0">
      <selection activeCell="A31" sqref="A31:F39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A15" s="62"/>
      <c r="B15" s="62"/>
      <c r="C15" s="62"/>
      <c r="D15" s="62"/>
      <c r="E15" s="62"/>
      <c r="F15" s="62"/>
    </row>
    <row r="16" spans="1:6" ht="15" customHeight="1" x14ac:dyDescent="0.25">
      <c r="A16" s="62"/>
      <c r="B16" s="62"/>
      <c r="C16" s="62"/>
      <c r="D16" s="62"/>
      <c r="E16" s="62"/>
      <c r="F16" s="62"/>
    </row>
    <row r="17" spans="1:6" ht="15" customHeight="1" x14ac:dyDescent="0.25">
      <c r="A17" s="62"/>
      <c r="B17" s="62"/>
      <c r="C17" s="62"/>
      <c r="D17" s="62"/>
      <c r="E17" s="62"/>
      <c r="F17" s="62"/>
    </row>
    <row r="18" spans="1:6" ht="15" customHeight="1" x14ac:dyDescent="0.25">
      <c r="A18" s="62"/>
      <c r="B18" s="62"/>
      <c r="C18" s="62"/>
      <c r="D18" s="62"/>
      <c r="E18" s="62"/>
      <c r="F18" s="62"/>
    </row>
    <row r="19" spans="1:6" ht="15" customHeight="1" x14ac:dyDescent="0.25">
      <c r="A19" s="62"/>
      <c r="B19" s="62"/>
      <c r="C19" s="62"/>
      <c r="D19" s="62"/>
      <c r="E19" s="62"/>
      <c r="F19" s="62"/>
    </row>
    <row r="20" spans="1:6" ht="15" customHeight="1" x14ac:dyDescent="0.25">
      <c r="A20" s="62"/>
      <c r="B20" s="62"/>
      <c r="C20" s="62"/>
      <c r="D20" s="62"/>
      <c r="E20" s="62"/>
      <c r="F20" s="62"/>
    </row>
    <row r="21" spans="1:6" ht="15" customHeight="1" x14ac:dyDescent="0.25">
      <c r="A21" s="62"/>
      <c r="B21" s="62"/>
      <c r="C21" s="62"/>
      <c r="D21" s="62"/>
      <c r="E21" s="62"/>
      <c r="F21" s="62"/>
    </row>
    <row r="22" spans="1:6" ht="15" customHeight="1" x14ac:dyDescent="0.25">
      <c r="A22" s="62"/>
      <c r="B22" s="62"/>
      <c r="C22" s="62"/>
      <c r="D22" s="62"/>
      <c r="E22" s="62"/>
      <c r="F22" s="62"/>
    </row>
    <row r="23" spans="1:6" ht="15" customHeight="1" x14ac:dyDescent="0.25">
      <c r="A23" s="62"/>
      <c r="B23" s="62"/>
      <c r="C23" s="62"/>
      <c r="D23" s="62"/>
      <c r="E23" s="62"/>
      <c r="F23" s="62"/>
    </row>
    <row r="24" spans="1:6" ht="15" customHeight="1" x14ac:dyDescent="0.25">
      <c r="A24" s="142" t="s">
        <v>1747</v>
      </c>
      <c r="B24" s="142"/>
      <c r="C24" s="142"/>
      <c r="D24" s="142"/>
      <c r="E24" s="142"/>
      <c r="F24" s="142"/>
    </row>
    <row r="25" spans="1:6" ht="15" customHeight="1" x14ac:dyDescent="0.25">
      <c r="A25" s="142"/>
      <c r="B25" s="142"/>
      <c r="C25" s="142"/>
      <c r="D25" s="142"/>
      <c r="E25" s="142"/>
      <c r="F25" s="142"/>
    </row>
    <row r="26" spans="1:6" ht="15" customHeight="1" x14ac:dyDescent="0.25">
      <c r="A26" s="142"/>
      <c r="B26" s="142"/>
      <c r="C26" s="142"/>
      <c r="D26" s="142"/>
      <c r="E26" s="142"/>
      <c r="F26" s="142"/>
    </row>
    <row r="27" spans="1:6" ht="15" customHeight="1" x14ac:dyDescent="0.25">
      <c r="A27" s="142"/>
      <c r="B27" s="142"/>
      <c r="C27" s="142"/>
      <c r="D27" s="142"/>
      <c r="E27" s="142"/>
      <c r="F27" s="142"/>
    </row>
    <row r="28" spans="1:6" ht="15" customHeight="1" x14ac:dyDescent="0.25">
      <c r="A28" s="142"/>
      <c r="B28" s="142"/>
      <c r="C28" s="142"/>
      <c r="D28" s="142"/>
      <c r="E28" s="142"/>
      <c r="F28" s="142"/>
    </row>
    <row r="29" spans="1:6" ht="15" customHeight="1" x14ac:dyDescent="0.25">
      <c r="A29" s="62"/>
      <c r="B29" s="62"/>
      <c r="C29" s="62"/>
      <c r="D29" s="62"/>
      <c r="E29" s="62"/>
      <c r="F29" s="62"/>
    </row>
    <row r="30" spans="1:6" ht="15" customHeight="1" x14ac:dyDescent="0.25">
      <c r="A30" s="62"/>
      <c r="B30" s="62"/>
      <c r="C30" s="62"/>
      <c r="D30" s="62"/>
      <c r="E30" s="62"/>
      <c r="F30" s="62"/>
    </row>
    <row r="31" spans="1:6" ht="15" customHeight="1" x14ac:dyDescent="0.25">
      <c r="A31" s="147" t="s">
        <v>1749</v>
      </c>
      <c r="B31" s="147"/>
      <c r="C31" s="147"/>
      <c r="D31" s="147"/>
      <c r="E31" s="147"/>
      <c r="F31" s="147"/>
    </row>
    <row r="32" spans="1:6" ht="15" customHeight="1" x14ac:dyDescent="0.25">
      <c r="A32" s="147"/>
      <c r="B32" s="147"/>
      <c r="C32" s="147"/>
      <c r="D32" s="147"/>
      <c r="E32" s="147"/>
      <c r="F32" s="147"/>
    </row>
    <row r="33" spans="1:6" ht="15" customHeight="1" x14ac:dyDescent="0.25">
      <c r="A33" s="147"/>
      <c r="B33" s="147"/>
      <c r="C33" s="147"/>
      <c r="D33" s="147"/>
      <c r="E33" s="147"/>
      <c r="F33" s="147"/>
    </row>
    <row r="34" spans="1:6" ht="15" customHeight="1" x14ac:dyDescent="0.25">
      <c r="A34" s="147"/>
      <c r="B34" s="147"/>
      <c r="C34" s="147"/>
      <c r="D34" s="147"/>
      <c r="E34" s="147"/>
      <c r="F34" s="147"/>
    </row>
    <row r="35" spans="1:6" ht="15" customHeight="1" x14ac:dyDescent="0.25">
      <c r="A35" s="147"/>
      <c r="B35" s="147"/>
      <c r="C35" s="147"/>
      <c r="D35" s="147"/>
      <c r="E35" s="147"/>
      <c r="F35" s="147"/>
    </row>
    <row r="36" spans="1:6" ht="15" customHeight="1" x14ac:dyDescent="0.25">
      <c r="A36" s="147"/>
      <c r="B36" s="147"/>
      <c r="C36" s="147"/>
      <c r="D36" s="147"/>
      <c r="E36" s="147"/>
      <c r="F36" s="147"/>
    </row>
    <row r="37" spans="1:6" ht="15" customHeight="1" x14ac:dyDescent="0.25">
      <c r="A37" s="147"/>
      <c r="B37" s="147"/>
      <c r="C37" s="147"/>
      <c r="D37" s="147"/>
      <c r="E37" s="147"/>
      <c r="F37" s="147"/>
    </row>
    <row r="38" spans="1:6" ht="15" customHeight="1" x14ac:dyDescent="0.25">
      <c r="A38" s="147"/>
      <c r="B38" s="147"/>
      <c r="C38" s="147"/>
      <c r="D38" s="147"/>
      <c r="E38" s="147"/>
      <c r="F38" s="147"/>
    </row>
    <row r="39" spans="1:6" ht="15" customHeight="1" x14ac:dyDescent="0.25">
      <c r="A39" s="147"/>
      <c r="B39" s="147"/>
      <c r="C39" s="147"/>
      <c r="D39" s="147"/>
      <c r="E39" s="147"/>
      <c r="F39" s="147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9">
    <mergeCell ref="A24:F28"/>
    <mergeCell ref="A31:F39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12">
    <pageSetUpPr fitToPage="1"/>
  </sheetPr>
  <dimension ref="A2:F45"/>
  <sheetViews>
    <sheetView showGridLines="0" view="pageBreakPreview" topLeftCell="A13" zoomScaleNormal="100" zoomScaleSheetLayoutView="100" workbookViewId="0">
      <selection activeCell="I22" sqref="I22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A15" s="62"/>
      <c r="B15" s="62"/>
      <c r="C15" s="62"/>
      <c r="D15" s="62"/>
      <c r="E15" s="62"/>
      <c r="F15" s="62"/>
    </row>
    <row r="16" spans="1:6" ht="15" customHeight="1" x14ac:dyDescent="0.25">
      <c r="A16" s="62"/>
      <c r="B16" s="62"/>
      <c r="C16" s="62"/>
      <c r="D16" s="62"/>
      <c r="E16" s="62"/>
      <c r="F16" s="62"/>
    </row>
    <row r="17" spans="1:6" ht="15" customHeight="1" x14ac:dyDescent="0.25">
      <c r="A17" s="62"/>
      <c r="B17" s="62"/>
      <c r="C17" s="62"/>
      <c r="D17" s="62"/>
      <c r="E17" s="62"/>
      <c r="F17" s="62"/>
    </row>
    <row r="18" spans="1:6" ht="15" customHeight="1" x14ac:dyDescent="0.25">
      <c r="A18" s="62"/>
      <c r="B18" s="62"/>
      <c r="C18" s="62"/>
      <c r="D18" s="62"/>
      <c r="E18" s="62"/>
      <c r="F18" s="62"/>
    </row>
    <row r="19" spans="1:6" ht="15" customHeight="1" x14ac:dyDescent="0.25">
      <c r="A19" s="62"/>
      <c r="B19" s="62"/>
      <c r="C19" s="62"/>
      <c r="D19" s="62"/>
      <c r="E19" s="62"/>
      <c r="F19" s="62"/>
    </row>
    <row r="20" spans="1:6" ht="15" customHeight="1" x14ac:dyDescent="0.25">
      <c r="A20" s="62"/>
      <c r="B20" s="62"/>
      <c r="C20" s="62"/>
      <c r="D20" s="62"/>
      <c r="E20" s="62"/>
      <c r="F20" s="62"/>
    </row>
    <row r="21" spans="1:6" ht="15" customHeight="1" x14ac:dyDescent="0.25">
      <c r="A21" s="62"/>
      <c r="B21" s="62"/>
      <c r="C21" s="62"/>
      <c r="D21" s="62"/>
      <c r="E21" s="62"/>
      <c r="F21" s="62"/>
    </row>
    <row r="22" spans="1:6" ht="15" customHeight="1" x14ac:dyDescent="0.25">
      <c r="A22" s="62"/>
      <c r="B22" s="62"/>
      <c r="C22" s="62"/>
      <c r="D22" s="62"/>
      <c r="E22" s="62"/>
      <c r="F22" s="62"/>
    </row>
    <row r="23" spans="1:6" ht="15" customHeight="1" x14ac:dyDescent="0.25">
      <c r="A23" s="62"/>
      <c r="B23" s="62"/>
      <c r="C23" s="62"/>
      <c r="D23" s="62"/>
      <c r="E23" s="62"/>
      <c r="F23" s="62"/>
    </row>
    <row r="24" spans="1:6" ht="15" customHeight="1" x14ac:dyDescent="0.25">
      <c r="A24" s="142" t="s">
        <v>1747</v>
      </c>
      <c r="B24" s="142"/>
      <c r="C24" s="142"/>
      <c r="D24" s="142"/>
      <c r="E24" s="142"/>
      <c r="F24" s="142"/>
    </row>
    <row r="25" spans="1:6" ht="15" customHeight="1" x14ac:dyDescent="0.25">
      <c r="A25" s="142"/>
      <c r="B25" s="142"/>
      <c r="C25" s="142"/>
      <c r="D25" s="142"/>
      <c r="E25" s="142"/>
      <c r="F25" s="142"/>
    </row>
    <row r="26" spans="1:6" ht="15" customHeight="1" x14ac:dyDescent="0.25">
      <c r="A26" s="142"/>
      <c r="B26" s="142"/>
      <c r="C26" s="142"/>
      <c r="D26" s="142"/>
      <c r="E26" s="142"/>
      <c r="F26" s="142"/>
    </row>
    <row r="27" spans="1:6" ht="15" customHeight="1" x14ac:dyDescent="0.25">
      <c r="A27" s="142"/>
      <c r="B27" s="142"/>
      <c r="C27" s="142"/>
      <c r="D27" s="142"/>
      <c r="E27" s="142"/>
      <c r="F27" s="142"/>
    </row>
    <row r="28" spans="1:6" ht="15" customHeight="1" x14ac:dyDescent="0.25">
      <c r="A28" s="142"/>
      <c r="B28" s="142"/>
      <c r="C28" s="142"/>
      <c r="D28" s="142"/>
      <c r="E28" s="142"/>
      <c r="F28" s="142"/>
    </row>
    <row r="29" spans="1:6" ht="15" customHeight="1" x14ac:dyDescent="0.25">
      <c r="A29" s="62"/>
      <c r="B29" s="62"/>
      <c r="C29" s="62"/>
      <c r="D29" s="62"/>
      <c r="E29" s="62"/>
      <c r="F29" s="62"/>
    </row>
    <row r="30" spans="1:6" ht="15" customHeight="1" x14ac:dyDescent="0.25">
      <c r="A30" s="62"/>
      <c r="B30" s="62"/>
      <c r="C30" s="62"/>
      <c r="D30" s="62"/>
      <c r="E30" s="62"/>
      <c r="F30" s="62"/>
    </row>
    <row r="31" spans="1:6" ht="15" customHeight="1" x14ac:dyDescent="0.25">
      <c r="A31" s="148" t="s">
        <v>1756</v>
      </c>
      <c r="B31" s="148"/>
      <c r="C31" s="148"/>
      <c r="D31" s="148"/>
      <c r="E31" s="148"/>
      <c r="F31" s="148"/>
    </row>
    <row r="32" spans="1:6" ht="15" customHeight="1" x14ac:dyDescent="0.25">
      <c r="A32" s="148"/>
      <c r="B32" s="148"/>
      <c r="C32" s="148"/>
      <c r="D32" s="148"/>
      <c r="E32" s="148"/>
      <c r="F32" s="148"/>
    </row>
    <row r="33" spans="1:6" ht="15" customHeight="1" x14ac:dyDescent="0.25">
      <c r="A33" s="148"/>
      <c r="B33" s="148"/>
      <c r="C33" s="148"/>
      <c r="D33" s="148"/>
      <c r="E33" s="148"/>
      <c r="F33" s="148"/>
    </row>
    <row r="34" spans="1:6" ht="15" customHeight="1" x14ac:dyDescent="0.25">
      <c r="A34" s="148"/>
      <c r="B34" s="148"/>
      <c r="C34" s="148"/>
      <c r="D34" s="148"/>
      <c r="E34" s="148"/>
      <c r="F34" s="148"/>
    </row>
    <row r="35" spans="1:6" ht="15" customHeight="1" x14ac:dyDescent="0.25">
      <c r="A35" s="148"/>
      <c r="B35" s="148"/>
      <c r="C35" s="148"/>
      <c r="D35" s="148"/>
      <c r="E35" s="148"/>
      <c r="F35" s="148"/>
    </row>
    <row r="36" spans="1:6" ht="15" customHeight="1" x14ac:dyDescent="0.25">
      <c r="A36" s="148"/>
      <c r="B36" s="148"/>
      <c r="C36" s="148"/>
      <c r="D36" s="148"/>
      <c r="E36" s="148"/>
      <c r="F36" s="148"/>
    </row>
    <row r="37" spans="1:6" ht="15" customHeight="1" x14ac:dyDescent="0.25">
      <c r="A37" s="148"/>
      <c r="B37" s="148"/>
      <c r="C37" s="148"/>
      <c r="D37" s="148"/>
      <c r="E37" s="148"/>
      <c r="F37" s="148"/>
    </row>
    <row r="38" spans="1:6" ht="15" customHeight="1" x14ac:dyDescent="0.25">
      <c r="A38" s="148"/>
      <c r="B38" s="148"/>
      <c r="C38" s="148"/>
      <c r="D38" s="148"/>
      <c r="E38" s="148"/>
      <c r="F38" s="148"/>
    </row>
    <row r="39" spans="1:6" ht="15" customHeight="1" x14ac:dyDescent="0.25">
      <c r="A39" s="148"/>
      <c r="B39" s="148"/>
      <c r="C39" s="148"/>
      <c r="D39" s="148"/>
      <c r="E39" s="148"/>
      <c r="F39" s="148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9">
    <mergeCell ref="A24:F28"/>
    <mergeCell ref="A31:F39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13">
    <pageSetUpPr fitToPage="1"/>
  </sheetPr>
  <dimension ref="A2:F45"/>
  <sheetViews>
    <sheetView showGridLines="0" view="pageBreakPreview" topLeftCell="A22" zoomScaleNormal="100" zoomScaleSheetLayoutView="100" workbookViewId="0">
      <selection activeCell="A31" sqref="A31:F39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A15" s="62"/>
      <c r="B15" s="62"/>
      <c r="C15" s="62"/>
      <c r="D15" s="62"/>
      <c r="E15" s="62"/>
      <c r="F15" s="62"/>
    </row>
    <row r="16" spans="1:6" ht="15" customHeight="1" x14ac:dyDescent="0.25">
      <c r="A16" s="62"/>
      <c r="B16" s="62"/>
      <c r="C16" s="62"/>
      <c r="D16" s="62"/>
      <c r="E16" s="62"/>
      <c r="F16" s="62"/>
    </row>
    <row r="17" spans="1:6" ht="15" customHeight="1" x14ac:dyDescent="0.25">
      <c r="A17" s="62"/>
      <c r="B17" s="62"/>
      <c r="C17" s="62"/>
      <c r="D17" s="62"/>
      <c r="E17" s="62"/>
      <c r="F17" s="62"/>
    </row>
    <row r="18" spans="1:6" ht="15" customHeight="1" x14ac:dyDescent="0.25">
      <c r="A18" s="62"/>
      <c r="B18" s="62"/>
      <c r="C18" s="62"/>
      <c r="D18" s="62"/>
      <c r="E18" s="62"/>
      <c r="F18" s="62"/>
    </row>
    <row r="19" spans="1:6" ht="15" customHeight="1" x14ac:dyDescent="0.25">
      <c r="A19" s="62"/>
      <c r="B19" s="62"/>
      <c r="C19" s="62"/>
      <c r="D19" s="62"/>
      <c r="E19" s="62"/>
      <c r="F19" s="62"/>
    </row>
    <row r="20" spans="1:6" ht="15" customHeight="1" x14ac:dyDescent="0.25">
      <c r="A20" s="62"/>
      <c r="B20" s="62"/>
      <c r="C20" s="62"/>
      <c r="D20" s="62"/>
      <c r="E20" s="62"/>
      <c r="F20" s="62"/>
    </row>
    <row r="21" spans="1:6" ht="15" customHeight="1" x14ac:dyDescent="0.25">
      <c r="A21" s="62"/>
      <c r="B21" s="62"/>
      <c r="C21" s="62"/>
      <c r="D21" s="62"/>
      <c r="E21" s="62"/>
      <c r="F21" s="62"/>
    </row>
    <row r="22" spans="1:6" ht="15" customHeight="1" x14ac:dyDescent="0.25">
      <c r="A22" s="62"/>
      <c r="B22" s="62"/>
      <c r="C22" s="62"/>
      <c r="D22" s="62"/>
      <c r="E22" s="62"/>
      <c r="F22" s="62"/>
    </row>
    <row r="23" spans="1:6" ht="15" customHeight="1" x14ac:dyDescent="0.25">
      <c r="A23" s="62"/>
      <c r="B23" s="62"/>
      <c r="C23" s="62"/>
      <c r="D23" s="62"/>
      <c r="E23" s="62"/>
      <c r="F23" s="62"/>
    </row>
    <row r="24" spans="1:6" ht="15" customHeight="1" x14ac:dyDescent="0.25">
      <c r="A24" s="142" t="s">
        <v>1747</v>
      </c>
      <c r="B24" s="142"/>
      <c r="C24" s="142"/>
      <c r="D24" s="142"/>
      <c r="E24" s="142"/>
      <c r="F24" s="142"/>
    </row>
    <row r="25" spans="1:6" ht="15" customHeight="1" x14ac:dyDescent="0.25">
      <c r="A25" s="142"/>
      <c r="B25" s="142"/>
      <c r="C25" s="142"/>
      <c r="D25" s="142"/>
      <c r="E25" s="142"/>
      <c r="F25" s="142"/>
    </row>
    <row r="26" spans="1:6" ht="15" customHeight="1" x14ac:dyDescent="0.25">
      <c r="A26" s="142"/>
      <c r="B26" s="142"/>
      <c r="C26" s="142"/>
      <c r="D26" s="142"/>
      <c r="E26" s="142"/>
      <c r="F26" s="142"/>
    </row>
    <row r="27" spans="1:6" ht="15" customHeight="1" x14ac:dyDescent="0.25">
      <c r="A27" s="142"/>
      <c r="B27" s="142"/>
      <c r="C27" s="142"/>
      <c r="D27" s="142"/>
      <c r="E27" s="142"/>
      <c r="F27" s="142"/>
    </row>
    <row r="28" spans="1:6" ht="15" customHeight="1" x14ac:dyDescent="0.25">
      <c r="A28" s="142"/>
      <c r="B28" s="142"/>
      <c r="C28" s="142"/>
      <c r="D28" s="142"/>
      <c r="E28" s="142"/>
      <c r="F28" s="142"/>
    </row>
    <row r="29" spans="1:6" ht="15" customHeight="1" x14ac:dyDescent="0.25">
      <c r="A29" s="62"/>
      <c r="B29" s="62"/>
      <c r="C29" s="62"/>
      <c r="D29" s="62"/>
      <c r="E29" s="62"/>
      <c r="F29" s="62"/>
    </row>
    <row r="30" spans="1:6" ht="15" customHeight="1" x14ac:dyDescent="0.25">
      <c r="A30" s="62"/>
      <c r="B30" s="62"/>
      <c r="C30" s="62"/>
      <c r="D30" s="62"/>
      <c r="E30" s="62"/>
      <c r="F30" s="62"/>
    </row>
    <row r="31" spans="1:6" ht="15" customHeight="1" x14ac:dyDescent="0.25">
      <c r="A31" s="147" t="s">
        <v>1750</v>
      </c>
      <c r="B31" s="147"/>
      <c r="C31" s="147"/>
      <c r="D31" s="147"/>
      <c r="E31" s="147"/>
      <c r="F31" s="147"/>
    </row>
    <row r="32" spans="1:6" ht="15" customHeight="1" x14ac:dyDescent="0.25">
      <c r="A32" s="147"/>
      <c r="B32" s="147"/>
      <c r="C32" s="147"/>
      <c r="D32" s="147"/>
      <c r="E32" s="147"/>
      <c r="F32" s="147"/>
    </row>
    <row r="33" spans="1:6" ht="15" customHeight="1" x14ac:dyDescent="0.25">
      <c r="A33" s="147"/>
      <c r="B33" s="147"/>
      <c r="C33" s="147"/>
      <c r="D33" s="147"/>
      <c r="E33" s="147"/>
      <c r="F33" s="147"/>
    </row>
    <row r="34" spans="1:6" ht="15" customHeight="1" x14ac:dyDescent="0.25">
      <c r="A34" s="147"/>
      <c r="B34" s="147"/>
      <c r="C34" s="147"/>
      <c r="D34" s="147"/>
      <c r="E34" s="147"/>
      <c r="F34" s="147"/>
    </row>
    <row r="35" spans="1:6" ht="15" customHeight="1" x14ac:dyDescent="0.25">
      <c r="A35" s="147"/>
      <c r="B35" s="147"/>
      <c r="C35" s="147"/>
      <c r="D35" s="147"/>
      <c r="E35" s="147"/>
      <c r="F35" s="147"/>
    </row>
    <row r="36" spans="1:6" ht="15" customHeight="1" x14ac:dyDescent="0.25">
      <c r="A36" s="147"/>
      <c r="B36" s="147"/>
      <c r="C36" s="147"/>
      <c r="D36" s="147"/>
      <c r="E36" s="147"/>
      <c r="F36" s="147"/>
    </row>
    <row r="37" spans="1:6" ht="15" customHeight="1" x14ac:dyDescent="0.25">
      <c r="A37" s="147"/>
      <c r="B37" s="147"/>
      <c r="C37" s="147"/>
      <c r="D37" s="147"/>
      <c r="E37" s="147"/>
      <c r="F37" s="147"/>
    </row>
    <row r="38" spans="1:6" ht="15" customHeight="1" x14ac:dyDescent="0.25">
      <c r="A38" s="147"/>
      <c r="B38" s="147"/>
      <c r="C38" s="147"/>
      <c r="D38" s="147"/>
      <c r="E38" s="147"/>
      <c r="F38" s="147"/>
    </row>
    <row r="39" spans="1:6" ht="15" customHeight="1" x14ac:dyDescent="0.25">
      <c r="A39" s="147"/>
      <c r="B39" s="147"/>
      <c r="C39" s="147"/>
      <c r="D39" s="147"/>
      <c r="E39" s="147"/>
      <c r="F39" s="147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9">
    <mergeCell ref="A24:F28"/>
    <mergeCell ref="A31:F39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&amp;11SENADO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14">
    <pageSetUpPr fitToPage="1"/>
  </sheetPr>
  <dimension ref="A2:F45"/>
  <sheetViews>
    <sheetView showGridLines="0" view="pageBreakPreview" topLeftCell="A4" zoomScaleNormal="100" zoomScaleSheetLayoutView="100" workbookViewId="0">
      <selection activeCell="F18" sqref="F18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B15" s="62"/>
      <c r="C15" s="62"/>
      <c r="D15" s="62"/>
      <c r="E15" s="62"/>
      <c r="F15" s="62"/>
    </row>
    <row r="16" spans="1:6" ht="15" customHeight="1" x14ac:dyDescent="0.25">
      <c r="A16" s="75"/>
      <c r="B16" s="62"/>
      <c r="C16" s="62"/>
      <c r="D16" s="62"/>
      <c r="E16" s="62"/>
      <c r="F16" s="62"/>
    </row>
    <row r="17" spans="1:6" ht="15" customHeight="1" x14ac:dyDescent="0.25">
      <c r="A17" s="75"/>
      <c r="B17" s="62"/>
      <c r="C17" s="62"/>
      <c r="D17" s="62"/>
      <c r="E17" s="62"/>
      <c r="F17" s="62"/>
    </row>
    <row r="18" spans="1:6" ht="15" customHeight="1" x14ac:dyDescent="0.25">
      <c r="A18" s="75"/>
      <c r="B18" s="62"/>
      <c r="C18" s="62"/>
      <c r="D18" s="62"/>
      <c r="E18" s="62"/>
      <c r="F18" s="62"/>
    </row>
    <row r="19" spans="1:6" ht="15" customHeight="1" x14ac:dyDescent="0.25">
      <c r="A19" s="75"/>
      <c r="B19" s="62"/>
      <c r="C19" s="62"/>
      <c r="D19" s="62"/>
      <c r="E19" s="62"/>
      <c r="F19" s="62"/>
    </row>
    <row r="20" spans="1:6" ht="15" customHeight="1" x14ac:dyDescent="0.25">
      <c r="A20" s="75"/>
      <c r="B20" s="62"/>
      <c r="C20" s="62"/>
      <c r="D20" s="62"/>
      <c r="E20" s="62"/>
      <c r="F20" s="62"/>
    </row>
    <row r="21" spans="1:6" ht="15" customHeight="1" x14ac:dyDescent="0.25">
      <c r="A21" s="75"/>
      <c r="B21" s="62"/>
      <c r="C21" s="62"/>
      <c r="D21" s="62"/>
      <c r="E21" s="62"/>
      <c r="F21" s="62"/>
    </row>
    <row r="22" spans="1:6" ht="15" customHeight="1" x14ac:dyDescent="0.25">
      <c r="A22" s="75"/>
      <c r="B22" s="62"/>
      <c r="C22" s="62"/>
      <c r="D22" s="62"/>
      <c r="E22" s="62"/>
      <c r="F22" s="62"/>
    </row>
    <row r="23" spans="1:6" ht="15" customHeight="1" x14ac:dyDescent="0.25">
      <c r="A23" s="75"/>
      <c r="B23" s="62"/>
      <c r="C23" s="62"/>
      <c r="D23" s="62"/>
      <c r="E23" s="62"/>
      <c r="F23" s="62"/>
    </row>
    <row r="24" spans="1:6" ht="15" customHeight="1" x14ac:dyDescent="0.25">
      <c r="A24" s="142" t="s">
        <v>1751</v>
      </c>
      <c r="B24" s="142"/>
      <c r="C24" s="142"/>
      <c r="D24" s="142"/>
      <c r="E24" s="142"/>
      <c r="F24" s="142"/>
    </row>
    <row r="25" spans="1:6" ht="15" customHeight="1" x14ac:dyDescent="0.25">
      <c r="A25" s="142"/>
      <c r="B25" s="142"/>
      <c r="C25" s="142"/>
      <c r="D25" s="142"/>
      <c r="E25" s="142"/>
      <c r="F25" s="142"/>
    </row>
    <row r="26" spans="1:6" ht="15" customHeight="1" x14ac:dyDescent="0.25">
      <c r="A26" s="142"/>
      <c r="B26" s="142"/>
      <c r="C26" s="142"/>
      <c r="D26" s="142"/>
      <c r="E26" s="142"/>
      <c r="F26" s="142"/>
    </row>
    <row r="27" spans="1:6" ht="15" customHeight="1" x14ac:dyDescent="0.25">
      <c r="A27" s="142"/>
      <c r="B27" s="142"/>
      <c r="C27" s="142"/>
      <c r="D27" s="142"/>
      <c r="E27" s="142"/>
      <c r="F27" s="142"/>
    </row>
    <row r="28" spans="1:6" ht="15" customHeight="1" x14ac:dyDescent="0.25">
      <c r="A28" s="142"/>
      <c r="B28" s="142"/>
      <c r="C28" s="142"/>
      <c r="D28" s="142"/>
      <c r="E28" s="142"/>
      <c r="F28" s="142"/>
    </row>
    <row r="29" spans="1:6" ht="15" customHeight="1" x14ac:dyDescent="0.25">
      <c r="A29" s="75"/>
      <c r="B29" s="62"/>
      <c r="C29" s="62"/>
      <c r="D29" s="62"/>
      <c r="E29" s="62"/>
      <c r="F29" s="62"/>
    </row>
    <row r="30" spans="1:6" ht="15" customHeight="1" x14ac:dyDescent="0.25">
      <c r="A30" s="75"/>
      <c r="B30" s="62"/>
      <c r="C30" s="62"/>
      <c r="D30" s="62"/>
      <c r="E30" s="62"/>
      <c r="F30" s="62"/>
    </row>
    <row r="31" spans="1:6" ht="15" customHeight="1" x14ac:dyDescent="0.25">
      <c r="A31" s="75"/>
      <c r="B31" s="62"/>
      <c r="C31" s="62"/>
      <c r="D31" s="62"/>
      <c r="E31" s="62"/>
      <c r="F31" s="62"/>
    </row>
    <row r="32" spans="1:6" ht="15" customHeight="1" x14ac:dyDescent="0.25">
      <c r="A32" s="75"/>
      <c r="B32" s="62"/>
      <c r="C32" s="62"/>
      <c r="D32" s="62"/>
      <c r="E32" s="62"/>
      <c r="F32" s="62"/>
    </row>
    <row r="33" spans="1:6" ht="15" customHeight="1" x14ac:dyDescent="0.25">
      <c r="A33" s="75"/>
      <c r="B33" s="62"/>
      <c r="C33" s="62"/>
      <c r="D33" s="62"/>
      <c r="E33" s="62"/>
      <c r="F33" s="62"/>
    </row>
    <row r="34" spans="1:6" ht="15" customHeight="1" x14ac:dyDescent="0.25">
      <c r="A34" s="75"/>
      <c r="B34" s="62"/>
      <c r="C34" s="62"/>
      <c r="D34" s="62"/>
      <c r="E34" s="62"/>
      <c r="F34" s="62"/>
    </row>
    <row r="35" spans="1:6" ht="15" customHeight="1" x14ac:dyDescent="0.25">
      <c r="A35" s="75"/>
      <c r="B35" s="62"/>
      <c r="C35" s="62"/>
      <c r="D35" s="62"/>
      <c r="E35" s="62"/>
      <c r="F35" s="62"/>
    </row>
    <row r="36" spans="1:6" ht="15" customHeight="1" x14ac:dyDescent="0.25">
      <c r="A36" s="75"/>
      <c r="B36" s="62"/>
      <c r="C36" s="62"/>
      <c r="D36" s="62"/>
      <c r="E36" s="62"/>
      <c r="F36" s="62"/>
    </row>
    <row r="37" spans="1:6" ht="15" customHeight="1" x14ac:dyDescent="0.25">
      <c r="A37" s="75"/>
      <c r="B37" s="62"/>
      <c r="C37" s="62"/>
      <c r="D37" s="62"/>
      <c r="E37" s="62"/>
      <c r="F37" s="62"/>
    </row>
    <row r="38" spans="1:6" ht="15" customHeight="1" x14ac:dyDescent="0.25">
      <c r="A38" s="75"/>
      <c r="B38" s="62"/>
      <c r="C38" s="62"/>
      <c r="D38" s="62"/>
      <c r="E38" s="62"/>
      <c r="F38" s="62"/>
    </row>
    <row r="39" spans="1:6" ht="15" customHeight="1" x14ac:dyDescent="0.25">
      <c r="A39" s="75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8">
    <mergeCell ref="A24:F28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15">
    <pageSetUpPr fitToPage="1"/>
  </sheetPr>
  <dimension ref="A2:F45"/>
  <sheetViews>
    <sheetView showGridLines="0" view="pageBreakPreview" topLeftCell="A4" zoomScaleNormal="100" zoomScaleSheetLayoutView="100" workbookViewId="0">
      <selection activeCell="J34" sqref="J34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B15" s="62"/>
      <c r="C15" s="62"/>
      <c r="D15" s="62"/>
      <c r="E15" s="62"/>
      <c r="F15" s="62"/>
    </row>
    <row r="16" spans="1:6" ht="15" customHeight="1" x14ac:dyDescent="0.25">
      <c r="A16" s="75"/>
      <c r="B16" s="62"/>
      <c r="C16" s="62"/>
      <c r="D16" s="62"/>
      <c r="E16" s="62"/>
      <c r="F16" s="62"/>
    </row>
    <row r="17" spans="1:6" ht="15" customHeight="1" x14ac:dyDescent="0.25">
      <c r="A17" s="75"/>
      <c r="B17" s="62"/>
      <c r="C17" s="62"/>
      <c r="D17" s="62"/>
      <c r="E17" s="62"/>
      <c r="F17" s="62"/>
    </row>
    <row r="18" spans="1:6" ht="15" customHeight="1" x14ac:dyDescent="0.25">
      <c r="A18" s="75"/>
      <c r="B18" s="62"/>
      <c r="C18" s="62"/>
      <c r="D18" s="62"/>
      <c r="E18" s="62"/>
      <c r="F18" s="62"/>
    </row>
    <row r="19" spans="1:6" ht="15" customHeight="1" x14ac:dyDescent="0.25">
      <c r="A19" s="75"/>
      <c r="B19" s="62"/>
      <c r="C19" s="62"/>
      <c r="D19" s="62"/>
      <c r="E19" s="62"/>
      <c r="F19" s="62"/>
    </row>
    <row r="20" spans="1:6" ht="15" customHeight="1" x14ac:dyDescent="0.25">
      <c r="A20" s="75"/>
      <c r="B20" s="62"/>
      <c r="C20" s="62"/>
      <c r="D20" s="62"/>
      <c r="E20" s="62"/>
      <c r="F20" s="62"/>
    </row>
    <row r="21" spans="1:6" ht="15" customHeight="1" x14ac:dyDescent="0.25">
      <c r="A21" s="75"/>
      <c r="B21" s="62"/>
      <c r="C21" s="62"/>
      <c r="D21" s="62"/>
      <c r="E21" s="62"/>
      <c r="F21" s="62"/>
    </row>
    <row r="22" spans="1:6" ht="15" customHeight="1" x14ac:dyDescent="0.25">
      <c r="A22" s="75"/>
      <c r="B22" s="62"/>
      <c r="C22" s="62"/>
      <c r="D22" s="62"/>
      <c r="E22" s="62"/>
      <c r="F22" s="62"/>
    </row>
    <row r="23" spans="1:6" ht="15" customHeight="1" x14ac:dyDescent="0.25">
      <c r="A23" s="75"/>
      <c r="B23" s="62"/>
      <c r="C23" s="62"/>
      <c r="D23" s="62"/>
      <c r="E23" s="62"/>
      <c r="F23" s="62"/>
    </row>
    <row r="24" spans="1:6" ht="15" customHeight="1" x14ac:dyDescent="0.25">
      <c r="A24" s="142" t="s">
        <v>1752</v>
      </c>
      <c r="B24" s="142"/>
      <c r="C24" s="142"/>
      <c r="D24" s="142"/>
      <c r="E24" s="142"/>
      <c r="F24" s="142"/>
    </row>
    <row r="25" spans="1:6" ht="15" customHeight="1" x14ac:dyDescent="0.25">
      <c r="A25" s="142"/>
      <c r="B25" s="142"/>
      <c r="C25" s="142"/>
      <c r="D25" s="142"/>
      <c r="E25" s="142"/>
      <c r="F25" s="142"/>
    </row>
    <row r="26" spans="1:6" ht="15" customHeight="1" x14ac:dyDescent="0.25">
      <c r="A26" s="142"/>
      <c r="B26" s="142"/>
      <c r="C26" s="142"/>
      <c r="D26" s="142"/>
      <c r="E26" s="142"/>
      <c r="F26" s="142"/>
    </row>
    <row r="27" spans="1:6" ht="15" customHeight="1" x14ac:dyDescent="0.25">
      <c r="A27" s="142"/>
      <c r="B27" s="142"/>
      <c r="C27" s="142"/>
      <c r="D27" s="142"/>
      <c r="E27" s="142"/>
      <c r="F27" s="142"/>
    </row>
    <row r="28" spans="1:6" ht="15" customHeight="1" x14ac:dyDescent="0.25">
      <c r="A28" s="142"/>
      <c r="B28" s="142"/>
      <c r="C28" s="142"/>
      <c r="D28" s="142"/>
      <c r="E28" s="142"/>
      <c r="F28" s="142"/>
    </row>
    <row r="29" spans="1:6" ht="15" customHeight="1" x14ac:dyDescent="0.25">
      <c r="A29" s="75"/>
      <c r="B29" s="62"/>
      <c r="C29" s="62"/>
      <c r="D29" s="62"/>
      <c r="E29" s="62"/>
      <c r="F29" s="62"/>
    </row>
    <row r="30" spans="1:6" ht="15" customHeight="1" x14ac:dyDescent="0.25">
      <c r="A30" s="75"/>
      <c r="B30" s="62"/>
      <c r="C30" s="62"/>
      <c r="D30" s="62"/>
      <c r="E30" s="62"/>
      <c r="F30" s="62"/>
    </row>
    <row r="31" spans="1:6" ht="15" customHeight="1" x14ac:dyDescent="0.25">
      <c r="A31" s="75"/>
      <c r="B31" s="62"/>
      <c r="C31" s="62"/>
      <c r="D31" s="62"/>
      <c r="E31" s="62"/>
      <c r="F31" s="62"/>
    </row>
    <row r="32" spans="1:6" ht="15" customHeight="1" x14ac:dyDescent="0.25">
      <c r="A32" s="75"/>
      <c r="B32" s="62"/>
      <c r="C32" s="62"/>
      <c r="D32" s="62"/>
      <c r="E32" s="62"/>
      <c r="F32" s="62"/>
    </row>
    <row r="33" spans="1:6" ht="15" customHeight="1" x14ac:dyDescent="0.25">
      <c r="A33" s="75"/>
      <c r="B33" s="62"/>
      <c r="C33" s="62"/>
      <c r="D33" s="62"/>
      <c r="E33" s="62"/>
      <c r="F33" s="62"/>
    </row>
    <row r="34" spans="1:6" ht="15" customHeight="1" x14ac:dyDescent="0.25">
      <c r="A34" s="75"/>
      <c r="B34" s="62"/>
      <c r="C34" s="62"/>
      <c r="D34" s="62"/>
      <c r="E34" s="62"/>
      <c r="F34" s="62"/>
    </row>
    <row r="35" spans="1:6" ht="15" customHeight="1" x14ac:dyDescent="0.25">
      <c r="A35" s="75"/>
      <c r="B35" s="62"/>
      <c r="C35" s="62"/>
      <c r="D35" s="62"/>
      <c r="E35" s="62"/>
      <c r="F35" s="62"/>
    </row>
    <row r="36" spans="1:6" ht="15" customHeight="1" x14ac:dyDescent="0.25">
      <c r="A36" s="75"/>
      <c r="B36" s="62"/>
      <c r="C36" s="62"/>
      <c r="D36" s="62"/>
      <c r="E36" s="62"/>
      <c r="F36" s="62"/>
    </row>
    <row r="37" spans="1:6" ht="15" customHeight="1" x14ac:dyDescent="0.25">
      <c r="A37" s="75"/>
      <c r="B37" s="62"/>
      <c r="C37" s="62"/>
      <c r="D37" s="62"/>
      <c r="E37" s="62"/>
      <c r="F37" s="62"/>
    </row>
    <row r="38" spans="1:6" ht="15" customHeight="1" x14ac:dyDescent="0.25">
      <c r="A38" s="75"/>
      <c r="B38" s="62"/>
      <c r="C38" s="62"/>
      <c r="D38" s="62"/>
      <c r="E38" s="62"/>
      <c r="F38" s="62"/>
    </row>
    <row r="39" spans="1:6" ht="15" customHeight="1" x14ac:dyDescent="0.25">
      <c r="A39" s="75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8">
    <mergeCell ref="A24:F28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ilha16">
    <tabColor rgb="FF00B0F0"/>
  </sheetPr>
  <dimension ref="A1:E261"/>
  <sheetViews>
    <sheetView zoomScale="80" zoomScaleNormal="80" workbookViewId="0">
      <selection activeCell="J17" sqref="J17"/>
    </sheetView>
  </sheetViews>
  <sheetFormatPr defaultRowHeight="15" x14ac:dyDescent="0.25"/>
  <cols>
    <col min="1" max="1" width="75.7109375" style="18" customWidth="1"/>
    <col min="2" max="3" width="20.7109375" style="11" customWidth="1"/>
    <col min="4" max="4" width="35.7109375" style="11" customWidth="1"/>
    <col min="5" max="5" width="20.7109375" style="11" customWidth="1"/>
  </cols>
  <sheetData>
    <row r="1" spans="1:5" ht="19.5" x14ac:dyDescent="0.25">
      <c r="A1" s="5" t="s">
        <v>169</v>
      </c>
      <c r="B1" s="5"/>
      <c r="C1" s="5"/>
      <c r="D1" s="5"/>
      <c r="E1" s="5"/>
    </row>
    <row r="2" spans="1:5" ht="18" x14ac:dyDescent="0.25">
      <c r="A2" s="6" t="s">
        <v>246</v>
      </c>
      <c r="B2" s="6"/>
      <c r="C2" s="6"/>
      <c r="D2" s="6"/>
      <c r="E2" s="6"/>
    </row>
    <row r="3" spans="1:5" x14ac:dyDescent="0.25">
      <c r="A3" s="7" t="s">
        <v>1069</v>
      </c>
      <c r="B3" s="8"/>
      <c r="C3" s="8"/>
      <c r="D3" s="8"/>
      <c r="E3" s="8"/>
    </row>
    <row r="4" spans="1:5" ht="15.75" thickBot="1" x14ac:dyDescent="0.3">
      <c r="A4" s="7"/>
      <c r="B4" s="8"/>
      <c r="C4" s="8"/>
      <c r="D4" s="8"/>
      <c r="E4" s="8"/>
    </row>
    <row r="5" spans="1:5" x14ac:dyDescent="0.25">
      <c r="A5" s="12" t="s">
        <v>247</v>
      </c>
      <c r="B5" s="9" t="s">
        <v>2</v>
      </c>
      <c r="C5" s="9" t="s">
        <v>171</v>
      </c>
      <c r="D5" s="9" t="s">
        <v>248</v>
      </c>
      <c r="E5" s="10" t="s">
        <v>249</v>
      </c>
    </row>
    <row r="6" spans="1:5" x14ac:dyDescent="0.25">
      <c r="A6" s="15" t="s">
        <v>420</v>
      </c>
      <c r="B6" s="13" t="s">
        <v>5</v>
      </c>
      <c r="C6" s="16">
        <v>1</v>
      </c>
      <c r="D6" s="13" t="s">
        <v>421</v>
      </c>
      <c r="E6" s="21">
        <v>1</v>
      </c>
    </row>
    <row r="7" spans="1:5" x14ac:dyDescent="0.25">
      <c r="A7" s="15" t="s">
        <v>430</v>
      </c>
      <c r="B7" s="13" t="s">
        <v>5</v>
      </c>
      <c r="C7" s="16">
        <v>1</v>
      </c>
      <c r="D7" s="13" t="s">
        <v>431</v>
      </c>
      <c r="E7" s="21">
        <v>1</v>
      </c>
    </row>
    <row r="8" spans="1:5" x14ac:dyDescent="0.25">
      <c r="A8" s="15" t="s">
        <v>848</v>
      </c>
      <c r="B8" s="13" t="s">
        <v>5</v>
      </c>
      <c r="C8" s="16">
        <v>1</v>
      </c>
      <c r="D8" s="13" t="s">
        <v>835</v>
      </c>
      <c r="E8" s="21">
        <v>1</v>
      </c>
    </row>
    <row r="9" spans="1:5" x14ac:dyDescent="0.25">
      <c r="A9" s="15" t="s">
        <v>1607</v>
      </c>
      <c r="B9" s="13" t="s">
        <v>112</v>
      </c>
      <c r="C9" s="16">
        <v>1</v>
      </c>
      <c r="D9" s="13" t="s">
        <v>1608</v>
      </c>
      <c r="E9" s="21">
        <v>1</v>
      </c>
    </row>
    <row r="10" spans="1:5" x14ac:dyDescent="0.25">
      <c r="A10" s="15" t="s">
        <v>381</v>
      </c>
      <c r="B10" s="13" t="s">
        <v>5</v>
      </c>
      <c r="C10" s="16">
        <v>1</v>
      </c>
      <c r="D10" s="13" t="s">
        <v>1047</v>
      </c>
      <c r="E10" s="21">
        <v>1</v>
      </c>
    </row>
    <row r="11" spans="1:5" x14ac:dyDescent="0.25">
      <c r="A11" s="15" t="s">
        <v>1626</v>
      </c>
      <c r="B11" s="13" t="s">
        <v>23</v>
      </c>
      <c r="C11" s="16">
        <v>1</v>
      </c>
      <c r="D11" s="13" t="s">
        <v>1692</v>
      </c>
      <c r="E11" s="21">
        <v>1</v>
      </c>
    </row>
    <row r="12" spans="1:5" x14ac:dyDescent="0.25">
      <c r="A12" s="15" t="s">
        <v>130</v>
      </c>
      <c r="B12" s="13" t="s">
        <v>9</v>
      </c>
      <c r="C12" s="16">
        <v>1</v>
      </c>
      <c r="D12" s="13" t="s">
        <v>131</v>
      </c>
      <c r="E12" s="21">
        <v>1</v>
      </c>
    </row>
    <row r="13" spans="1:5" x14ac:dyDescent="0.25">
      <c r="A13" s="15" t="s">
        <v>1729</v>
      </c>
      <c r="B13" s="13" t="s">
        <v>5</v>
      </c>
      <c r="C13" s="16">
        <v>1</v>
      </c>
      <c r="D13" s="13" t="s">
        <v>1726</v>
      </c>
      <c r="E13" s="21">
        <v>1</v>
      </c>
    </row>
    <row r="14" spans="1:5" x14ac:dyDescent="0.25">
      <c r="A14" s="15" t="s">
        <v>1666</v>
      </c>
      <c r="B14" s="13" t="s">
        <v>23</v>
      </c>
      <c r="C14" s="16">
        <v>1</v>
      </c>
      <c r="D14" s="13" t="s">
        <v>1697</v>
      </c>
      <c r="E14" s="21">
        <v>1</v>
      </c>
    </row>
    <row r="15" spans="1:5" x14ac:dyDescent="0.25">
      <c r="A15" s="15" t="s">
        <v>52</v>
      </c>
      <c r="B15" s="13" t="s">
        <v>8</v>
      </c>
      <c r="C15" s="16">
        <v>1.05</v>
      </c>
      <c r="D15" s="13" t="s">
        <v>436</v>
      </c>
      <c r="E15" s="21">
        <v>1</v>
      </c>
    </row>
    <row r="16" spans="1:5" x14ac:dyDescent="0.25">
      <c r="A16" s="15" t="s">
        <v>49</v>
      </c>
      <c r="B16" s="13" t="s">
        <v>8</v>
      </c>
      <c r="C16" s="16">
        <v>1.05</v>
      </c>
      <c r="D16" s="13" t="s">
        <v>434</v>
      </c>
      <c r="E16" s="21">
        <v>1</v>
      </c>
    </row>
    <row r="17" spans="1:5" x14ac:dyDescent="0.25">
      <c r="A17" s="15" t="s">
        <v>50</v>
      </c>
      <c r="B17" s="13" t="s">
        <v>8</v>
      </c>
      <c r="C17" s="16">
        <v>1.05</v>
      </c>
      <c r="D17" s="13" t="s">
        <v>435</v>
      </c>
      <c r="E17" s="21">
        <v>1</v>
      </c>
    </row>
    <row r="18" spans="1:5" x14ac:dyDescent="0.25">
      <c r="A18" s="15" t="s">
        <v>10</v>
      </c>
      <c r="B18" s="13" t="s">
        <v>9</v>
      </c>
      <c r="C18" s="16">
        <v>1.1000000000000001</v>
      </c>
      <c r="D18" s="13" t="s">
        <v>11</v>
      </c>
      <c r="E18" s="21">
        <v>1</v>
      </c>
    </row>
    <row r="19" spans="1:5" x14ac:dyDescent="0.25">
      <c r="A19" s="15" t="s">
        <v>157</v>
      </c>
      <c r="B19" s="13" t="s">
        <v>9</v>
      </c>
      <c r="C19" s="16">
        <v>1</v>
      </c>
      <c r="D19" s="13" t="s">
        <v>158</v>
      </c>
      <c r="E19" s="21">
        <v>1</v>
      </c>
    </row>
    <row r="20" spans="1:5" x14ac:dyDescent="0.25">
      <c r="A20" s="15" t="s">
        <v>1687</v>
      </c>
      <c r="B20" s="13" t="s">
        <v>8</v>
      </c>
      <c r="C20" s="16">
        <v>1</v>
      </c>
      <c r="D20" s="13" t="s">
        <v>1724</v>
      </c>
      <c r="E20" s="21">
        <v>1</v>
      </c>
    </row>
    <row r="21" spans="1:5" x14ac:dyDescent="0.25">
      <c r="A21" s="15" t="s">
        <v>408</v>
      </c>
      <c r="B21" s="13" t="s">
        <v>5</v>
      </c>
      <c r="C21" s="16">
        <v>1</v>
      </c>
      <c r="D21" s="13" t="s">
        <v>407</v>
      </c>
      <c r="E21" s="21">
        <v>1</v>
      </c>
    </row>
    <row r="22" spans="1:5" x14ac:dyDescent="0.25">
      <c r="A22" s="15" t="s">
        <v>113</v>
      </c>
      <c r="B22" s="13" t="s">
        <v>17</v>
      </c>
      <c r="C22" s="16">
        <v>0.67800000000000005</v>
      </c>
      <c r="D22" s="13" t="s">
        <v>256</v>
      </c>
      <c r="E22" s="21">
        <v>1</v>
      </c>
    </row>
    <row r="23" spans="1:5" x14ac:dyDescent="0.25">
      <c r="A23" s="15" t="s">
        <v>114</v>
      </c>
      <c r="B23" s="13" t="s">
        <v>115</v>
      </c>
      <c r="C23" s="16">
        <v>4.2374999999999998</v>
      </c>
      <c r="D23" s="13" t="s">
        <v>256</v>
      </c>
      <c r="E23" s="21">
        <v>1</v>
      </c>
    </row>
    <row r="24" spans="1:5" x14ac:dyDescent="0.25">
      <c r="A24" s="15" t="s">
        <v>118</v>
      </c>
      <c r="B24" s="13" t="s">
        <v>119</v>
      </c>
      <c r="C24" s="16">
        <v>2.5000000000000001E-2</v>
      </c>
      <c r="D24" s="13" t="s">
        <v>120</v>
      </c>
      <c r="E24" s="21">
        <v>1</v>
      </c>
    </row>
    <row r="25" spans="1:5" x14ac:dyDescent="0.25">
      <c r="A25" s="15" t="s">
        <v>153</v>
      </c>
      <c r="B25" s="13" t="s">
        <v>154</v>
      </c>
      <c r="C25" s="16">
        <v>0.22</v>
      </c>
      <c r="D25" s="13" t="s">
        <v>155</v>
      </c>
      <c r="E25" s="21">
        <v>1</v>
      </c>
    </row>
    <row r="26" spans="1:5" x14ac:dyDescent="0.25">
      <c r="A26" s="15" t="s">
        <v>156</v>
      </c>
      <c r="B26" s="13" t="s">
        <v>13</v>
      </c>
      <c r="C26" s="16">
        <v>0.4</v>
      </c>
      <c r="D26" s="13" t="s">
        <v>155</v>
      </c>
      <c r="E26" s="21">
        <v>1</v>
      </c>
    </row>
    <row r="27" spans="1:5" ht="30" x14ac:dyDescent="0.25">
      <c r="A27" s="15" t="s">
        <v>21</v>
      </c>
      <c r="B27" s="13" t="s">
        <v>9</v>
      </c>
      <c r="C27" s="16">
        <v>1</v>
      </c>
      <c r="D27" s="13" t="s">
        <v>22</v>
      </c>
      <c r="E27" s="21">
        <v>1</v>
      </c>
    </row>
    <row r="28" spans="1:5" x14ac:dyDescent="0.25">
      <c r="A28" s="15" t="s">
        <v>19</v>
      </c>
      <c r="B28" s="13" t="s">
        <v>8</v>
      </c>
      <c r="C28" s="16">
        <v>1.05</v>
      </c>
      <c r="D28" s="13" t="s">
        <v>20</v>
      </c>
      <c r="E28" s="21">
        <v>1</v>
      </c>
    </row>
    <row r="29" spans="1:5" x14ac:dyDescent="0.25">
      <c r="A29" s="15" t="s">
        <v>16</v>
      </c>
      <c r="B29" s="13" t="s">
        <v>17</v>
      </c>
      <c r="C29" s="16">
        <v>2.5</v>
      </c>
      <c r="D29" s="13" t="s">
        <v>18</v>
      </c>
      <c r="E29" s="21">
        <v>1</v>
      </c>
    </row>
    <row r="30" spans="1:5" ht="30" x14ac:dyDescent="0.25">
      <c r="A30" s="15" t="s">
        <v>413</v>
      </c>
      <c r="B30" s="13" t="s">
        <v>17</v>
      </c>
      <c r="C30" s="16">
        <v>1</v>
      </c>
      <c r="D30" s="13" t="s">
        <v>18</v>
      </c>
      <c r="E30" s="21">
        <v>1</v>
      </c>
    </row>
    <row r="31" spans="1:5" x14ac:dyDescent="0.25">
      <c r="A31" s="15" t="s">
        <v>150</v>
      </c>
      <c r="B31" s="13" t="s">
        <v>23</v>
      </c>
      <c r="C31" s="16">
        <v>2.06</v>
      </c>
      <c r="D31" s="13" t="s">
        <v>149</v>
      </c>
      <c r="E31" s="21">
        <v>1</v>
      </c>
    </row>
    <row r="32" spans="1:5" x14ac:dyDescent="0.25">
      <c r="A32" s="15" t="s">
        <v>151</v>
      </c>
      <c r="B32" s="13" t="s">
        <v>23</v>
      </c>
      <c r="C32" s="16">
        <v>2.06</v>
      </c>
      <c r="D32" s="13" t="s">
        <v>149</v>
      </c>
      <c r="E32" s="21">
        <v>1</v>
      </c>
    </row>
    <row r="33" spans="1:5" x14ac:dyDescent="0.25">
      <c r="A33" s="15" t="s">
        <v>143</v>
      </c>
      <c r="B33" s="13" t="s">
        <v>23</v>
      </c>
      <c r="C33" s="16">
        <v>9.3500000000000014</v>
      </c>
      <c r="D33" s="13" t="s">
        <v>144</v>
      </c>
      <c r="E33" s="21">
        <v>1</v>
      </c>
    </row>
    <row r="34" spans="1:5" x14ac:dyDescent="0.25">
      <c r="A34" s="15" t="s">
        <v>145</v>
      </c>
      <c r="B34" s="13" t="s">
        <v>9</v>
      </c>
      <c r="C34" s="16">
        <v>1.24</v>
      </c>
      <c r="D34" s="13" t="s">
        <v>144</v>
      </c>
      <c r="E34" s="21">
        <v>1</v>
      </c>
    </row>
    <row r="35" spans="1:5" x14ac:dyDescent="0.25">
      <c r="A35" s="15" t="s">
        <v>146</v>
      </c>
      <c r="B35" s="13" t="s">
        <v>23</v>
      </c>
      <c r="C35" s="16">
        <v>1.1100000000000001</v>
      </c>
      <c r="D35" s="13" t="s">
        <v>144</v>
      </c>
      <c r="E35" s="21">
        <v>1</v>
      </c>
    </row>
    <row r="36" spans="1:5" x14ac:dyDescent="0.25">
      <c r="A36" s="15" t="s">
        <v>147</v>
      </c>
      <c r="B36" s="13" t="s">
        <v>23</v>
      </c>
      <c r="C36" s="16">
        <v>1</v>
      </c>
      <c r="D36" s="13" t="s">
        <v>144</v>
      </c>
      <c r="E36" s="21">
        <v>1</v>
      </c>
    </row>
    <row r="37" spans="1:5" x14ac:dyDescent="0.25">
      <c r="A37" s="15" t="s">
        <v>148</v>
      </c>
      <c r="B37" s="13" t="s">
        <v>23</v>
      </c>
      <c r="C37" s="16">
        <v>5.23</v>
      </c>
      <c r="D37" s="13" t="s">
        <v>144</v>
      </c>
      <c r="E37" s="21">
        <v>1</v>
      </c>
    </row>
    <row r="38" spans="1:5" x14ac:dyDescent="0.25">
      <c r="A38" s="15" t="s">
        <v>258</v>
      </c>
      <c r="B38" s="13" t="s">
        <v>9</v>
      </c>
      <c r="C38" s="16">
        <v>1.06</v>
      </c>
      <c r="D38" s="13" t="s">
        <v>259</v>
      </c>
      <c r="E38" s="21">
        <v>1</v>
      </c>
    </row>
    <row r="39" spans="1:5" x14ac:dyDescent="0.25">
      <c r="A39" s="15" t="s">
        <v>152</v>
      </c>
      <c r="B39" s="13" t="s">
        <v>23</v>
      </c>
      <c r="C39" s="16">
        <v>4.12</v>
      </c>
      <c r="D39" s="13" t="s">
        <v>259</v>
      </c>
      <c r="E39" s="21">
        <v>1</v>
      </c>
    </row>
    <row r="40" spans="1:5" x14ac:dyDescent="0.25">
      <c r="A40" s="15" t="s">
        <v>159</v>
      </c>
      <c r="B40" s="13" t="s">
        <v>13</v>
      </c>
      <c r="C40" s="16">
        <v>0.5</v>
      </c>
      <c r="D40" s="13" t="s">
        <v>160</v>
      </c>
      <c r="E40" s="21">
        <v>1</v>
      </c>
    </row>
    <row r="41" spans="1:5" x14ac:dyDescent="0.25">
      <c r="A41" s="15" t="s">
        <v>1048</v>
      </c>
      <c r="B41" s="13" t="s">
        <v>90</v>
      </c>
      <c r="C41" s="16">
        <v>0.5</v>
      </c>
      <c r="D41" s="13" t="s">
        <v>1049</v>
      </c>
      <c r="E41" s="21">
        <v>1</v>
      </c>
    </row>
    <row r="42" spans="1:5" x14ac:dyDescent="0.25">
      <c r="A42" s="15" t="s">
        <v>163</v>
      </c>
      <c r="B42" s="13" t="s">
        <v>90</v>
      </c>
      <c r="C42" s="16">
        <v>0.8</v>
      </c>
      <c r="D42" s="13" t="s">
        <v>164</v>
      </c>
      <c r="E42" s="21">
        <v>1</v>
      </c>
    </row>
    <row r="43" spans="1:5" x14ac:dyDescent="0.25">
      <c r="A43" s="15" t="s">
        <v>165</v>
      </c>
      <c r="B43" s="13" t="s">
        <v>13</v>
      </c>
      <c r="C43" s="16">
        <v>0.6</v>
      </c>
      <c r="D43" s="13" t="s">
        <v>164</v>
      </c>
      <c r="E43" s="21">
        <v>1</v>
      </c>
    </row>
    <row r="44" spans="1:5" x14ac:dyDescent="0.25">
      <c r="A44" s="15" t="s">
        <v>166</v>
      </c>
      <c r="B44" s="13" t="s">
        <v>9</v>
      </c>
      <c r="C44" s="16">
        <v>1.1000000000000001</v>
      </c>
      <c r="D44" s="13" t="s">
        <v>164</v>
      </c>
      <c r="E44" s="21">
        <v>1</v>
      </c>
    </row>
    <row r="45" spans="1:5" x14ac:dyDescent="0.25">
      <c r="A45" s="15" t="s">
        <v>167</v>
      </c>
      <c r="B45" s="13" t="s">
        <v>8</v>
      </c>
      <c r="C45" s="16">
        <v>2</v>
      </c>
      <c r="D45" s="13" t="s">
        <v>164</v>
      </c>
      <c r="E45" s="21">
        <v>1</v>
      </c>
    </row>
    <row r="46" spans="1:5" x14ac:dyDescent="0.25">
      <c r="A46" s="15" t="s">
        <v>168</v>
      </c>
      <c r="B46" s="13" t="s">
        <v>13</v>
      </c>
      <c r="C46" s="16">
        <v>0.2</v>
      </c>
      <c r="D46" s="13" t="s">
        <v>164</v>
      </c>
      <c r="E46" s="21">
        <v>1</v>
      </c>
    </row>
    <row r="47" spans="1:5" x14ac:dyDescent="0.25">
      <c r="A47" s="15" t="s">
        <v>161</v>
      </c>
      <c r="B47" s="13" t="s">
        <v>112</v>
      </c>
      <c r="C47" s="16">
        <v>1.125</v>
      </c>
      <c r="D47" s="13" t="s">
        <v>162</v>
      </c>
      <c r="E47" s="21">
        <v>1</v>
      </c>
    </row>
    <row r="48" spans="1:5" x14ac:dyDescent="0.25">
      <c r="A48" s="15" t="s">
        <v>116</v>
      </c>
      <c r="B48" s="13" t="s">
        <v>13</v>
      </c>
      <c r="C48" s="16">
        <v>0.33</v>
      </c>
      <c r="D48" s="13" t="s">
        <v>117</v>
      </c>
      <c r="E48" s="21">
        <v>1</v>
      </c>
    </row>
    <row r="49" spans="1:5" x14ac:dyDescent="0.25">
      <c r="A49" s="15" t="s">
        <v>409</v>
      </c>
      <c r="B49" s="13" t="s">
        <v>15</v>
      </c>
      <c r="C49" s="16">
        <v>0.1</v>
      </c>
      <c r="D49" s="13" t="s">
        <v>410</v>
      </c>
      <c r="E49" s="21">
        <v>1</v>
      </c>
    </row>
    <row r="50" spans="1:5" x14ac:dyDescent="0.25">
      <c r="A50" s="15" t="s">
        <v>1610</v>
      </c>
      <c r="B50" s="13" t="s">
        <v>23</v>
      </c>
      <c r="C50" s="16">
        <v>1.3928571428571428</v>
      </c>
      <c r="D50" s="13" t="s">
        <v>1611</v>
      </c>
      <c r="E50" s="21">
        <v>1</v>
      </c>
    </row>
    <row r="51" spans="1:5" x14ac:dyDescent="0.25">
      <c r="A51" s="15" t="s">
        <v>404</v>
      </c>
      <c r="B51" s="13" t="s">
        <v>8</v>
      </c>
      <c r="C51" s="16">
        <v>1</v>
      </c>
      <c r="D51" s="13" t="s">
        <v>827</v>
      </c>
      <c r="E51" s="21">
        <v>1</v>
      </c>
    </row>
    <row r="52" spans="1:5" x14ac:dyDescent="0.25">
      <c r="A52" s="15" t="s">
        <v>405</v>
      </c>
      <c r="B52" s="13" t="s">
        <v>8</v>
      </c>
      <c r="C52" s="16">
        <v>1</v>
      </c>
      <c r="D52" s="13" t="s">
        <v>828</v>
      </c>
      <c r="E52" s="21">
        <v>1</v>
      </c>
    </row>
    <row r="53" spans="1:5" x14ac:dyDescent="0.25">
      <c r="A53" s="15" t="s">
        <v>406</v>
      </c>
      <c r="B53" s="13" t="s">
        <v>5</v>
      </c>
      <c r="C53" s="16">
        <v>1</v>
      </c>
      <c r="D53" s="13" t="s">
        <v>830</v>
      </c>
      <c r="E53" s="21">
        <v>1</v>
      </c>
    </row>
    <row r="54" spans="1:5" x14ac:dyDescent="0.25">
      <c r="A54" s="15" t="s">
        <v>403</v>
      </c>
      <c r="B54" s="13" t="s">
        <v>5</v>
      </c>
      <c r="C54" s="16">
        <v>1</v>
      </c>
      <c r="D54" s="13" t="s">
        <v>829</v>
      </c>
      <c r="E54" s="21">
        <v>1</v>
      </c>
    </row>
    <row r="55" spans="1:5" x14ac:dyDescent="0.25">
      <c r="A55" s="15" t="s">
        <v>414</v>
      </c>
      <c r="B55" s="13" t="s">
        <v>5</v>
      </c>
      <c r="C55" s="16">
        <v>1</v>
      </c>
      <c r="D55" s="13" t="s">
        <v>415</v>
      </c>
      <c r="E55" s="21">
        <v>1</v>
      </c>
    </row>
    <row r="56" spans="1:5" x14ac:dyDescent="0.25">
      <c r="A56" s="15" t="s">
        <v>416</v>
      </c>
      <c r="B56" s="13" t="s">
        <v>5</v>
      </c>
      <c r="C56" s="16">
        <v>1</v>
      </c>
      <c r="D56" s="13" t="s">
        <v>417</v>
      </c>
      <c r="E56" s="21">
        <v>1</v>
      </c>
    </row>
    <row r="57" spans="1:5" x14ac:dyDescent="0.25">
      <c r="A57" s="15" t="s">
        <v>418</v>
      </c>
      <c r="B57" s="13" t="s">
        <v>5</v>
      </c>
      <c r="C57" s="16">
        <v>1</v>
      </c>
      <c r="D57" s="13" t="s">
        <v>419</v>
      </c>
      <c r="E57" s="21">
        <v>1</v>
      </c>
    </row>
    <row r="58" spans="1:5" x14ac:dyDescent="0.25">
      <c r="A58" s="15" t="s">
        <v>124</v>
      </c>
      <c r="B58" s="13" t="s">
        <v>8</v>
      </c>
      <c r="C58" s="16">
        <v>1</v>
      </c>
      <c r="D58" s="13" t="s">
        <v>125</v>
      </c>
      <c r="E58" s="21">
        <v>1</v>
      </c>
    </row>
    <row r="59" spans="1:5" x14ac:dyDescent="0.25">
      <c r="A59" s="15" t="s">
        <v>845</v>
      </c>
      <c r="B59" s="13" t="s">
        <v>5</v>
      </c>
      <c r="C59" s="16">
        <v>1</v>
      </c>
      <c r="D59" s="13" t="s">
        <v>846</v>
      </c>
      <c r="E59" s="21">
        <v>1</v>
      </c>
    </row>
    <row r="60" spans="1:5" x14ac:dyDescent="0.25">
      <c r="A60" s="15" t="s">
        <v>842</v>
      </c>
      <c r="B60" s="13" t="s">
        <v>5</v>
      </c>
      <c r="C60" s="16">
        <v>1</v>
      </c>
      <c r="D60" s="13" t="s">
        <v>836</v>
      </c>
      <c r="E60" s="21">
        <v>1</v>
      </c>
    </row>
    <row r="61" spans="1:5" x14ac:dyDescent="0.25">
      <c r="A61" s="15" t="s">
        <v>844</v>
      </c>
      <c r="B61" s="13" t="s">
        <v>5</v>
      </c>
      <c r="C61" s="16">
        <v>1</v>
      </c>
      <c r="D61" s="13" t="s">
        <v>843</v>
      </c>
      <c r="E61" s="21">
        <v>1</v>
      </c>
    </row>
    <row r="62" spans="1:5" x14ac:dyDescent="0.25">
      <c r="A62" s="15" t="s">
        <v>1625</v>
      </c>
      <c r="B62" s="13" t="s">
        <v>23</v>
      </c>
      <c r="C62" s="16">
        <v>1</v>
      </c>
      <c r="D62" s="13" t="s">
        <v>1690</v>
      </c>
      <c r="E62" s="21">
        <v>1</v>
      </c>
    </row>
    <row r="63" spans="1:5" x14ac:dyDescent="0.25">
      <c r="A63" s="15" t="s">
        <v>1624</v>
      </c>
      <c r="B63" s="13" t="s">
        <v>23</v>
      </c>
      <c r="C63" s="16">
        <v>1</v>
      </c>
      <c r="D63" s="13" t="s">
        <v>1689</v>
      </c>
      <c r="E63" s="21">
        <v>1</v>
      </c>
    </row>
    <row r="64" spans="1:5" x14ac:dyDescent="0.25">
      <c r="A64" s="15" t="s">
        <v>1664</v>
      </c>
      <c r="B64" s="13" t="s">
        <v>23</v>
      </c>
      <c r="C64" s="16">
        <v>1</v>
      </c>
      <c r="D64" s="13" t="s">
        <v>1720</v>
      </c>
      <c r="E64" s="21">
        <v>1</v>
      </c>
    </row>
    <row r="65" spans="1:5" x14ac:dyDescent="0.25">
      <c r="A65" s="15" t="s">
        <v>1663</v>
      </c>
      <c r="B65" s="13" t="s">
        <v>23</v>
      </c>
      <c r="C65" s="16">
        <v>1</v>
      </c>
      <c r="D65" s="13" t="s">
        <v>1721</v>
      </c>
      <c r="E65" s="21">
        <v>1</v>
      </c>
    </row>
    <row r="66" spans="1:5" x14ac:dyDescent="0.25">
      <c r="A66" s="15" t="s">
        <v>1662</v>
      </c>
      <c r="B66" s="13" t="s">
        <v>23</v>
      </c>
      <c r="C66" s="16">
        <v>1</v>
      </c>
      <c r="D66" s="13" t="s">
        <v>1722</v>
      </c>
      <c r="E66" s="21">
        <v>1</v>
      </c>
    </row>
    <row r="67" spans="1:5" x14ac:dyDescent="0.25">
      <c r="A67" s="15" t="s">
        <v>1661</v>
      </c>
      <c r="B67" s="13" t="s">
        <v>23</v>
      </c>
      <c r="C67" s="16">
        <v>1</v>
      </c>
      <c r="D67" s="13" t="s">
        <v>1723</v>
      </c>
      <c r="E67" s="21">
        <v>1</v>
      </c>
    </row>
    <row r="68" spans="1:5" x14ac:dyDescent="0.25">
      <c r="A68" s="15" t="s">
        <v>1677</v>
      </c>
      <c r="B68" s="13" t="s">
        <v>23</v>
      </c>
      <c r="C68" s="16">
        <v>1</v>
      </c>
      <c r="D68" s="13" t="s">
        <v>1716</v>
      </c>
      <c r="E68" s="21">
        <v>1</v>
      </c>
    </row>
    <row r="69" spans="1:5" x14ac:dyDescent="0.25">
      <c r="A69" s="15" t="s">
        <v>1678</v>
      </c>
      <c r="B69" s="13" t="s">
        <v>23</v>
      </c>
      <c r="C69" s="16">
        <v>1</v>
      </c>
      <c r="D69" s="13" t="s">
        <v>1717</v>
      </c>
      <c r="E69" s="21">
        <v>1</v>
      </c>
    </row>
    <row r="70" spans="1:5" x14ac:dyDescent="0.25">
      <c r="A70" s="15" t="s">
        <v>1674</v>
      </c>
      <c r="B70" s="13" t="s">
        <v>23</v>
      </c>
      <c r="C70" s="16">
        <v>1</v>
      </c>
      <c r="D70" s="13" t="s">
        <v>1713</v>
      </c>
      <c r="E70" s="21">
        <v>1</v>
      </c>
    </row>
    <row r="71" spans="1:5" x14ac:dyDescent="0.25">
      <c r="A71" s="15" t="s">
        <v>1675</v>
      </c>
      <c r="B71" s="13" t="s">
        <v>23</v>
      </c>
      <c r="C71" s="16">
        <v>1</v>
      </c>
      <c r="D71" s="13" t="s">
        <v>1714</v>
      </c>
      <c r="E71" s="21">
        <v>1</v>
      </c>
    </row>
    <row r="72" spans="1:5" x14ac:dyDescent="0.25">
      <c r="A72" s="15" t="s">
        <v>1676</v>
      </c>
      <c r="B72" s="13" t="s">
        <v>23</v>
      </c>
      <c r="C72" s="16">
        <v>1</v>
      </c>
      <c r="D72" s="13" t="s">
        <v>1715</v>
      </c>
      <c r="E72" s="21">
        <v>1</v>
      </c>
    </row>
    <row r="73" spans="1:5" x14ac:dyDescent="0.25">
      <c r="A73" s="15" t="s">
        <v>1667</v>
      </c>
      <c r="B73" s="13" t="s">
        <v>23</v>
      </c>
      <c r="C73" s="16">
        <v>1</v>
      </c>
      <c r="D73" s="13" t="s">
        <v>1706</v>
      </c>
      <c r="E73" s="21">
        <v>1</v>
      </c>
    </row>
    <row r="74" spans="1:5" x14ac:dyDescent="0.25">
      <c r="A74" s="15" t="s">
        <v>1668</v>
      </c>
      <c r="B74" s="13" t="s">
        <v>23</v>
      </c>
      <c r="C74" s="16">
        <v>1</v>
      </c>
      <c r="D74" s="13" t="s">
        <v>1707</v>
      </c>
      <c r="E74" s="21">
        <v>1</v>
      </c>
    </row>
    <row r="75" spans="1:5" x14ac:dyDescent="0.25">
      <c r="A75" s="15" t="s">
        <v>1669</v>
      </c>
      <c r="B75" s="13" t="s">
        <v>23</v>
      </c>
      <c r="C75" s="16">
        <v>1</v>
      </c>
      <c r="D75" s="13" t="s">
        <v>1708</v>
      </c>
      <c r="E75" s="21">
        <v>1</v>
      </c>
    </row>
    <row r="76" spans="1:5" x14ac:dyDescent="0.25">
      <c r="A76" s="15" t="s">
        <v>1670</v>
      </c>
      <c r="B76" s="13" t="s">
        <v>23</v>
      </c>
      <c r="C76" s="16">
        <v>1</v>
      </c>
      <c r="D76" s="13" t="s">
        <v>1709</v>
      </c>
      <c r="E76" s="21">
        <v>1</v>
      </c>
    </row>
    <row r="77" spans="1:5" x14ac:dyDescent="0.25">
      <c r="A77" s="15" t="s">
        <v>1671</v>
      </c>
      <c r="B77" s="13" t="s">
        <v>23</v>
      </c>
      <c r="C77" s="16">
        <v>1</v>
      </c>
      <c r="D77" s="13" t="s">
        <v>1710</v>
      </c>
      <c r="E77" s="21">
        <v>1</v>
      </c>
    </row>
    <row r="78" spans="1:5" x14ac:dyDescent="0.25">
      <c r="A78" s="15" t="s">
        <v>1672</v>
      </c>
      <c r="B78" s="13" t="s">
        <v>23</v>
      </c>
      <c r="C78" s="16">
        <v>1</v>
      </c>
      <c r="D78" s="13" t="s">
        <v>1711</v>
      </c>
      <c r="E78" s="21">
        <v>1</v>
      </c>
    </row>
    <row r="79" spans="1:5" x14ac:dyDescent="0.25">
      <c r="A79" s="15" t="s">
        <v>1673</v>
      </c>
      <c r="B79" s="13" t="s">
        <v>23</v>
      </c>
      <c r="C79" s="16">
        <v>1</v>
      </c>
      <c r="D79" s="13" t="s">
        <v>1712</v>
      </c>
      <c r="E79" s="21">
        <v>1</v>
      </c>
    </row>
    <row r="80" spans="1:5" x14ac:dyDescent="0.25">
      <c r="A80" s="15" t="s">
        <v>837</v>
      </c>
      <c r="B80" s="13" t="s">
        <v>5</v>
      </c>
      <c r="C80" s="16">
        <v>1</v>
      </c>
      <c r="D80" s="13" t="s">
        <v>847</v>
      </c>
      <c r="E80" s="21">
        <v>1</v>
      </c>
    </row>
    <row r="81" spans="1:5" x14ac:dyDescent="0.25">
      <c r="A81" s="15" t="s">
        <v>1628</v>
      </c>
      <c r="B81" s="13" t="s">
        <v>23</v>
      </c>
      <c r="C81" s="16">
        <v>1</v>
      </c>
      <c r="D81" s="13" t="s">
        <v>1694</v>
      </c>
      <c r="E81" s="21">
        <v>1</v>
      </c>
    </row>
    <row r="82" spans="1:5" x14ac:dyDescent="0.25">
      <c r="A82" s="15" t="s">
        <v>1627</v>
      </c>
      <c r="B82" s="13" t="s">
        <v>23</v>
      </c>
      <c r="C82" s="16">
        <v>1</v>
      </c>
      <c r="D82" s="13" t="s">
        <v>1693</v>
      </c>
      <c r="E82" s="21">
        <v>1</v>
      </c>
    </row>
    <row r="83" spans="1:5" x14ac:dyDescent="0.25">
      <c r="A83" s="15" t="s">
        <v>1623</v>
      </c>
      <c r="B83" s="13" t="s">
        <v>23</v>
      </c>
      <c r="C83" s="16">
        <v>1</v>
      </c>
      <c r="D83" s="13" t="s">
        <v>1688</v>
      </c>
      <c r="E83" s="21">
        <v>1</v>
      </c>
    </row>
    <row r="84" spans="1:5" ht="30" x14ac:dyDescent="0.25">
      <c r="A84" s="15" t="s">
        <v>1659</v>
      </c>
      <c r="B84" s="13" t="s">
        <v>23</v>
      </c>
      <c r="C84" s="16">
        <v>1</v>
      </c>
      <c r="D84" s="13" t="s">
        <v>1688</v>
      </c>
      <c r="E84" s="21">
        <v>1</v>
      </c>
    </row>
    <row r="85" spans="1:5" x14ac:dyDescent="0.25">
      <c r="A85" s="15" t="s">
        <v>372</v>
      </c>
      <c r="B85" s="13" t="s">
        <v>5</v>
      </c>
      <c r="C85" s="16">
        <v>1</v>
      </c>
      <c r="D85" s="13" t="s">
        <v>371</v>
      </c>
      <c r="E85" s="21">
        <v>1</v>
      </c>
    </row>
    <row r="86" spans="1:5" x14ac:dyDescent="0.25">
      <c r="A86" s="15" t="s">
        <v>374</v>
      </c>
      <c r="B86" s="13" t="s">
        <v>5</v>
      </c>
      <c r="C86" s="16">
        <v>1</v>
      </c>
      <c r="D86" s="13" t="s">
        <v>373</v>
      </c>
      <c r="E86" s="21">
        <v>1</v>
      </c>
    </row>
    <row r="87" spans="1:5" x14ac:dyDescent="0.25">
      <c r="A87" s="15" t="s">
        <v>376</v>
      </c>
      <c r="B87" s="13" t="s">
        <v>5</v>
      </c>
      <c r="C87" s="16">
        <v>1</v>
      </c>
      <c r="D87" s="13" t="s">
        <v>375</v>
      </c>
      <c r="E87" s="21">
        <v>1</v>
      </c>
    </row>
    <row r="88" spans="1:5" x14ac:dyDescent="0.25">
      <c r="A88" s="15" t="s">
        <v>378</v>
      </c>
      <c r="B88" s="13" t="s">
        <v>5</v>
      </c>
      <c r="C88" s="16">
        <v>1</v>
      </c>
      <c r="D88" s="13" t="s">
        <v>377</v>
      </c>
      <c r="E88" s="21">
        <v>1</v>
      </c>
    </row>
    <row r="89" spans="1:5" ht="30" x14ac:dyDescent="0.25">
      <c r="A89" s="15" t="s">
        <v>380</v>
      </c>
      <c r="B89" s="13" t="s">
        <v>5</v>
      </c>
      <c r="C89" s="16">
        <v>1</v>
      </c>
      <c r="D89" s="13" t="s">
        <v>379</v>
      </c>
      <c r="E89" s="21">
        <v>1</v>
      </c>
    </row>
    <row r="90" spans="1:5" x14ac:dyDescent="0.25">
      <c r="A90" s="15" t="s">
        <v>363</v>
      </c>
      <c r="B90" s="13" t="s">
        <v>5</v>
      </c>
      <c r="C90" s="16">
        <v>1</v>
      </c>
      <c r="D90" s="13" t="s">
        <v>364</v>
      </c>
      <c r="E90" s="21">
        <v>1</v>
      </c>
    </row>
    <row r="91" spans="1:5" x14ac:dyDescent="0.25">
      <c r="A91" s="15" t="s">
        <v>365</v>
      </c>
      <c r="B91" s="13" t="s">
        <v>5</v>
      </c>
      <c r="C91" s="16">
        <v>1</v>
      </c>
      <c r="D91" s="13" t="s">
        <v>366</v>
      </c>
      <c r="E91" s="21">
        <v>1</v>
      </c>
    </row>
    <row r="92" spans="1:5" x14ac:dyDescent="0.25">
      <c r="A92" s="15" t="s">
        <v>367</v>
      </c>
      <c r="B92" s="13" t="s">
        <v>5</v>
      </c>
      <c r="C92" s="16">
        <v>1</v>
      </c>
      <c r="D92" s="13" t="s">
        <v>368</v>
      </c>
      <c r="E92" s="21">
        <v>1</v>
      </c>
    </row>
    <row r="93" spans="1:5" x14ac:dyDescent="0.25">
      <c r="A93" s="15" t="s">
        <v>369</v>
      </c>
      <c r="B93" s="13" t="s">
        <v>5</v>
      </c>
      <c r="C93" s="16">
        <v>1</v>
      </c>
      <c r="D93" s="13" t="s">
        <v>370</v>
      </c>
      <c r="E93" s="21">
        <v>1</v>
      </c>
    </row>
    <row r="94" spans="1:5" ht="30" x14ac:dyDescent="0.25">
      <c r="A94" s="15" t="s">
        <v>386</v>
      </c>
      <c r="B94" s="13" t="s">
        <v>51</v>
      </c>
      <c r="C94" s="16">
        <v>1.1000000000000001</v>
      </c>
      <c r="D94" s="13" t="s">
        <v>387</v>
      </c>
      <c r="E94" s="21">
        <v>1</v>
      </c>
    </row>
    <row r="95" spans="1:5" x14ac:dyDescent="0.25">
      <c r="A95" s="15" t="s">
        <v>422</v>
      </c>
      <c r="B95" s="13" t="s">
        <v>8</v>
      </c>
      <c r="C95" s="16">
        <v>1.05</v>
      </c>
      <c r="D95" s="13" t="s">
        <v>426</v>
      </c>
      <c r="E95" s="21">
        <v>1</v>
      </c>
    </row>
    <row r="96" spans="1:5" x14ac:dyDescent="0.25">
      <c r="A96" s="15" t="s">
        <v>423</v>
      </c>
      <c r="B96" s="13" t="s">
        <v>8</v>
      </c>
      <c r="C96" s="16">
        <v>1.05</v>
      </c>
      <c r="D96" s="13" t="s">
        <v>427</v>
      </c>
      <c r="E96" s="21">
        <v>1</v>
      </c>
    </row>
    <row r="97" spans="1:5" x14ac:dyDescent="0.25">
      <c r="A97" s="15" t="s">
        <v>425</v>
      </c>
      <c r="B97" s="13" t="s">
        <v>8</v>
      </c>
      <c r="C97" s="16">
        <v>1.05</v>
      </c>
      <c r="D97" s="13" t="s">
        <v>428</v>
      </c>
      <c r="E97" s="21">
        <v>1</v>
      </c>
    </row>
    <row r="98" spans="1:5" x14ac:dyDescent="0.25">
      <c r="A98" s="15" t="s">
        <v>424</v>
      </c>
      <c r="B98" s="13" t="s">
        <v>8</v>
      </c>
      <c r="C98" s="16">
        <v>1.05</v>
      </c>
      <c r="D98" s="13" t="s">
        <v>429</v>
      </c>
      <c r="E98" s="21">
        <v>1</v>
      </c>
    </row>
    <row r="99" spans="1:5" x14ac:dyDescent="0.25">
      <c r="A99" s="15" t="s">
        <v>48</v>
      </c>
      <c r="B99" s="13" t="s">
        <v>8</v>
      </c>
      <c r="C99" s="16">
        <v>1.05</v>
      </c>
      <c r="D99" s="13" t="s">
        <v>433</v>
      </c>
      <c r="E99" s="21">
        <v>1</v>
      </c>
    </row>
    <row r="100" spans="1:5" x14ac:dyDescent="0.25">
      <c r="A100" s="15" t="s">
        <v>47</v>
      </c>
      <c r="B100" s="13" t="s">
        <v>8</v>
      </c>
      <c r="C100" s="16">
        <v>1.05</v>
      </c>
      <c r="D100" s="13" t="s">
        <v>432</v>
      </c>
      <c r="E100" s="21">
        <v>1</v>
      </c>
    </row>
    <row r="101" spans="1:5" x14ac:dyDescent="0.25">
      <c r="A101" s="15" t="s">
        <v>1683</v>
      </c>
      <c r="B101" s="13" t="s">
        <v>8</v>
      </c>
      <c r="C101" s="16">
        <v>1.05</v>
      </c>
      <c r="D101" s="13" t="s">
        <v>1684</v>
      </c>
      <c r="E101" s="21">
        <v>1</v>
      </c>
    </row>
    <row r="102" spans="1:5" x14ac:dyDescent="0.25">
      <c r="A102" s="15" t="s">
        <v>123</v>
      </c>
      <c r="B102" s="13" t="s">
        <v>8</v>
      </c>
      <c r="C102" s="16">
        <v>1.05</v>
      </c>
      <c r="D102" s="13" t="s">
        <v>257</v>
      </c>
      <c r="E102" s="21">
        <v>1</v>
      </c>
    </row>
    <row r="103" spans="1:5" x14ac:dyDescent="0.25">
      <c r="A103" s="15" t="s">
        <v>1681</v>
      </c>
      <c r="B103" s="13" t="s">
        <v>8</v>
      </c>
      <c r="C103" s="16">
        <v>1.05</v>
      </c>
      <c r="D103" s="13" t="s">
        <v>1682</v>
      </c>
      <c r="E103" s="21">
        <v>1</v>
      </c>
    </row>
    <row r="104" spans="1:5" x14ac:dyDescent="0.25">
      <c r="A104" s="15" t="s">
        <v>57</v>
      </c>
      <c r="B104" s="13" t="s">
        <v>5</v>
      </c>
      <c r="C104" s="16">
        <v>1</v>
      </c>
      <c r="D104" s="13" t="s">
        <v>58</v>
      </c>
      <c r="E104" s="21">
        <v>1</v>
      </c>
    </row>
    <row r="105" spans="1:5" x14ac:dyDescent="0.25">
      <c r="A105" s="15" t="s">
        <v>59</v>
      </c>
      <c r="B105" s="13" t="s">
        <v>5</v>
      </c>
      <c r="C105" s="16">
        <v>1</v>
      </c>
      <c r="D105" s="13" t="s">
        <v>58</v>
      </c>
      <c r="E105" s="21">
        <v>1</v>
      </c>
    </row>
    <row r="106" spans="1:5" x14ac:dyDescent="0.25">
      <c r="A106" s="15" t="s">
        <v>46</v>
      </c>
      <c r="B106" s="13" t="s">
        <v>17</v>
      </c>
      <c r="C106" s="16">
        <v>0.67</v>
      </c>
      <c r="D106" s="13" t="s">
        <v>45</v>
      </c>
      <c r="E106" s="21">
        <v>1</v>
      </c>
    </row>
    <row r="107" spans="1:5" x14ac:dyDescent="0.25">
      <c r="A107" s="15" t="s">
        <v>26</v>
      </c>
      <c r="B107" s="13" t="s">
        <v>17</v>
      </c>
      <c r="C107" s="16">
        <v>8.676499999999999</v>
      </c>
      <c r="D107" s="13" t="s">
        <v>27</v>
      </c>
      <c r="E107" s="21">
        <v>1</v>
      </c>
    </row>
    <row r="108" spans="1:5" x14ac:dyDescent="0.25">
      <c r="A108" s="15" t="s">
        <v>28</v>
      </c>
      <c r="B108" s="13" t="s">
        <v>8</v>
      </c>
      <c r="C108" s="16">
        <v>10.4</v>
      </c>
      <c r="D108" s="13" t="s">
        <v>27</v>
      </c>
      <c r="E108" s="21">
        <v>1</v>
      </c>
    </row>
    <row r="109" spans="1:5" x14ac:dyDescent="0.25">
      <c r="A109" s="15" t="s">
        <v>29</v>
      </c>
      <c r="B109" s="13" t="s">
        <v>17</v>
      </c>
      <c r="C109" s="16">
        <v>37.369900000000001</v>
      </c>
      <c r="D109" s="13" t="s">
        <v>27</v>
      </c>
      <c r="E109" s="21">
        <v>1</v>
      </c>
    </row>
    <row r="110" spans="1:5" x14ac:dyDescent="0.25">
      <c r="A110" s="15" t="s">
        <v>30</v>
      </c>
      <c r="B110" s="13" t="s">
        <v>17</v>
      </c>
      <c r="C110" s="16">
        <v>0.67</v>
      </c>
      <c r="D110" s="13" t="s">
        <v>27</v>
      </c>
      <c r="E110" s="21">
        <v>1</v>
      </c>
    </row>
    <row r="111" spans="1:5" x14ac:dyDescent="0.25">
      <c r="A111" s="15" t="s">
        <v>31</v>
      </c>
      <c r="B111" s="13" t="s">
        <v>17</v>
      </c>
      <c r="C111" s="16">
        <v>9.0564999999999998</v>
      </c>
      <c r="D111" s="13" t="s">
        <v>27</v>
      </c>
      <c r="E111" s="21">
        <v>1</v>
      </c>
    </row>
    <row r="112" spans="1:5" x14ac:dyDescent="0.25">
      <c r="A112" s="15" t="s">
        <v>32</v>
      </c>
      <c r="B112" s="13" t="s">
        <v>5</v>
      </c>
      <c r="C112" s="16">
        <v>20.019999999999996</v>
      </c>
      <c r="D112" s="13" t="s">
        <v>27</v>
      </c>
      <c r="E112" s="21">
        <v>1</v>
      </c>
    </row>
    <row r="113" spans="1:5" x14ac:dyDescent="0.25">
      <c r="A113" s="15" t="s">
        <v>33</v>
      </c>
      <c r="B113" s="13" t="s">
        <v>17</v>
      </c>
      <c r="C113" s="16">
        <v>3.3433999999999999</v>
      </c>
      <c r="D113" s="13" t="s">
        <v>27</v>
      </c>
      <c r="E113" s="21">
        <v>1</v>
      </c>
    </row>
    <row r="114" spans="1:5" x14ac:dyDescent="0.25">
      <c r="A114" s="15" t="s">
        <v>38</v>
      </c>
      <c r="B114" s="13" t="s">
        <v>17</v>
      </c>
      <c r="C114" s="16">
        <v>0.67</v>
      </c>
      <c r="D114" s="13" t="s">
        <v>37</v>
      </c>
      <c r="E114" s="21">
        <v>1</v>
      </c>
    </row>
    <row r="115" spans="1:5" x14ac:dyDescent="0.25">
      <c r="A115" s="15" t="s">
        <v>42</v>
      </c>
      <c r="B115" s="13" t="s">
        <v>17</v>
      </c>
      <c r="C115" s="16">
        <v>0.67</v>
      </c>
      <c r="D115" s="13" t="s">
        <v>41</v>
      </c>
      <c r="E115" s="21">
        <v>1</v>
      </c>
    </row>
    <row r="116" spans="1:5" x14ac:dyDescent="0.25">
      <c r="A116" s="15" t="s">
        <v>44</v>
      </c>
      <c r="B116" s="13" t="s">
        <v>17</v>
      </c>
      <c r="C116" s="16">
        <v>0.67</v>
      </c>
      <c r="D116" s="13" t="s">
        <v>43</v>
      </c>
      <c r="E116" s="21">
        <v>1</v>
      </c>
    </row>
    <row r="117" spans="1:5" x14ac:dyDescent="0.25">
      <c r="A117" s="15" t="s">
        <v>35</v>
      </c>
      <c r="B117" s="13" t="s">
        <v>17</v>
      </c>
      <c r="C117" s="16">
        <v>0.67</v>
      </c>
      <c r="D117" s="13" t="s">
        <v>34</v>
      </c>
      <c r="E117" s="21">
        <v>1</v>
      </c>
    </row>
    <row r="118" spans="1:5" ht="15.75" thickBot="1" x14ac:dyDescent="0.3">
      <c r="A118" s="17" t="s">
        <v>36</v>
      </c>
      <c r="B118" s="14" t="s">
        <v>17</v>
      </c>
      <c r="C118" s="19">
        <v>1.34</v>
      </c>
      <c r="D118" s="14" t="s">
        <v>34</v>
      </c>
      <c r="E118" s="22">
        <v>1</v>
      </c>
    </row>
    <row r="119" spans="1:5" x14ac:dyDescent="0.25">
      <c r="A119" s="18" t="s">
        <v>40</v>
      </c>
      <c r="B119" s="11" t="s">
        <v>17</v>
      </c>
      <c r="C119" s="20">
        <v>0.67</v>
      </c>
      <c r="D119" s="11" t="s">
        <v>39</v>
      </c>
      <c r="E119" s="23">
        <v>1</v>
      </c>
    </row>
    <row r="120" spans="1:5" x14ac:dyDescent="0.25">
      <c r="A120" s="18" t="s">
        <v>54</v>
      </c>
      <c r="B120" s="11" t="s">
        <v>17</v>
      </c>
      <c r="C120" s="20">
        <v>0.67</v>
      </c>
      <c r="D120" s="11" t="s">
        <v>53</v>
      </c>
      <c r="E120" s="23">
        <v>1</v>
      </c>
    </row>
    <row r="121" spans="1:5" x14ac:dyDescent="0.25">
      <c r="A121" s="18" t="s">
        <v>55</v>
      </c>
      <c r="B121" s="11" t="s">
        <v>17</v>
      </c>
      <c r="C121" s="20">
        <v>0.33329999999999999</v>
      </c>
      <c r="D121" s="11" t="s">
        <v>53</v>
      </c>
      <c r="E121" s="23">
        <v>1</v>
      </c>
    </row>
    <row r="122" spans="1:5" x14ac:dyDescent="0.25">
      <c r="A122" s="18" t="s">
        <v>56</v>
      </c>
      <c r="B122" s="11" t="s">
        <v>8</v>
      </c>
      <c r="C122" s="20">
        <v>1.05</v>
      </c>
      <c r="D122" s="11" t="s">
        <v>53</v>
      </c>
      <c r="E122" s="23">
        <v>1</v>
      </c>
    </row>
    <row r="123" spans="1:5" x14ac:dyDescent="0.25">
      <c r="A123" s="18" t="s">
        <v>1686</v>
      </c>
      <c r="B123" s="11" t="s">
        <v>23</v>
      </c>
      <c r="C123" s="20">
        <v>1</v>
      </c>
      <c r="D123" s="11" t="s">
        <v>1685</v>
      </c>
      <c r="E123" s="23">
        <v>1</v>
      </c>
    </row>
    <row r="124" spans="1:5" x14ac:dyDescent="0.25">
      <c r="A124" s="18" t="s">
        <v>60</v>
      </c>
      <c r="B124" s="11" t="s">
        <v>8</v>
      </c>
      <c r="C124" s="20">
        <v>1.0269999999999999</v>
      </c>
      <c r="D124" s="11" t="s">
        <v>61</v>
      </c>
      <c r="E124" s="23">
        <v>1</v>
      </c>
    </row>
    <row r="125" spans="1:5" x14ac:dyDescent="0.25">
      <c r="A125" s="18" t="s">
        <v>62</v>
      </c>
      <c r="B125" s="11" t="s">
        <v>8</v>
      </c>
      <c r="C125" s="20">
        <v>1.0269999999999999</v>
      </c>
      <c r="D125" s="11" t="s">
        <v>63</v>
      </c>
      <c r="E125" s="23">
        <v>1</v>
      </c>
    </row>
    <row r="126" spans="1:5" x14ac:dyDescent="0.25">
      <c r="A126" s="18" t="s">
        <v>93</v>
      </c>
      <c r="B126" s="11" t="s">
        <v>8</v>
      </c>
      <c r="C126" s="20">
        <v>1.0149999999999999</v>
      </c>
      <c r="D126" s="11" t="s">
        <v>94</v>
      </c>
      <c r="E126" s="23">
        <v>1</v>
      </c>
    </row>
    <row r="127" spans="1:5" x14ac:dyDescent="0.25">
      <c r="A127" s="18" t="s">
        <v>95</v>
      </c>
      <c r="B127" s="11" t="s">
        <v>8</v>
      </c>
      <c r="C127" s="20">
        <v>1.0149999999999999</v>
      </c>
      <c r="D127" s="11" t="s">
        <v>96</v>
      </c>
      <c r="E127" s="23">
        <v>1</v>
      </c>
    </row>
    <row r="128" spans="1:5" x14ac:dyDescent="0.25">
      <c r="A128" s="18" t="s">
        <v>97</v>
      </c>
      <c r="B128" s="11" t="s">
        <v>8</v>
      </c>
      <c r="C128" s="20">
        <v>1.0149999999999999</v>
      </c>
      <c r="D128" s="11" t="s">
        <v>98</v>
      </c>
      <c r="E128" s="23">
        <v>1</v>
      </c>
    </row>
    <row r="129" spans="1:5" x14ac:dyDescent="0.25">
      <c r="A129" s="18" t="s">
        <v>99</v>
      </c>
      <c r="B129" s="11" t="s">
        <v>8</v>
      </c>
      <c r="C129" s="20">
        <v>1.0149999999999999</v>
      </c>
      <c r="D129" s="11" t="s">
        <v>100</v>
      </c>
      <c r="E129" s="23">
        <v>1</v>
      </c>
    </row>
    <row r="130" spans="1:5" x14ac:dyDescent="0.25">
      <c r="A130" s="18" t="s">
        <v>101</v>
      </c>
      <c r="B130" s="11" t="s">
        <v>8</v>
      </c>
      <c r="C130" s="20">
        <v>1.0149999999999999</v>
      </c>
      <c r="D130" s="11" t="s">
        <v>102</v>
      </c>
      <c r="E130" s="23">
        <v>1</v>
      </c>
    </row>
    <row r="131" spans="1:5" x14ac:dyDescent="0.25">
      <c r="A131" s="18" t="s">
        <v>103</v>
      </c>
      <c r="B131" s="11" t="s">
        <v>8</v>
      </c>
      <c r="C131" s="20">
        <v>1.0149999999999999</v>
      </c>
      <c r="D131" s="11" t="s">
        <v>104</v>
      </c>
      <c r="E131" s="23">
        <v>1</v>
      </c>
    </row>
    <row r="132" spans="1:5" x14ac:dyDescent="0.25">
      <c r="A132" s="18" t="s">
        <v>105</v>
      </c>
      <c r="B132" s="11" t="s">
        <v>8</v>
      </c>
      <c r="C132" s="20">
        <v>1.0149999999999999</v>
      </c>
      <c r="D132" s="11" t="s">
        <v>106</v>
      </c>
      <c r="E132" s="23">
        <v>1</v>
      </c>
    </row>
    <row r="133" spans="1:5" x14ac:dyDescent="0.25">
      <c r="A133" s="18" t="s">
        <v>107</v>
      </c>
      <c r="B133" s="11" t="s">
        <v>8</v>
      </c>
      <c r="C133" s="20">
        <v>1.0149999999999999</v>
      </c>
      <c r="D133" s="11" t="s">
        <v>108</v>
      </c>
      <c r="E133" s="23">
        <v>1</v>
      </c>
    </row>
    <row r="134" spans="1:5" x14ac:dyDescent="0.25">
      <c r="A134" s="18" t="s">
        <v>109</v>
      </c>
      <c r="B134" s="11" t="s">
        <v>8</v>
      </c>
      <c r="C134" s="20">
        <v>1.0149999999999999</v>
      </c>
      <c r="D134" s="11" t="s">
        <v>110</v>
      </c>
      <c r="E134" s="23">
        <v>1</v>
      </c>
    </row>
    <row r="135" spans="1:5" x14ac:dyDescent="0.25">
      <c r="A135" s="18" t="s">
        <v>64</v>
      </c>
      <c r="B135" s="11" t="s">
        <v>65</v>
      </c>
      <c r="C135" s="20">
        <v>1</v>
      </c>
      <c r="D135" s="11" t="s">
        <v>66</v>
      </c>
      <c r="E135" s="23">
        <v>1</v>
      </c>
    </row>
    <row r="136" spans="1:5" x14ac:dyDescent="0.25">
      <c r="A136" s="18" t="s">
        <v>833</v>
      </c>
      <c r="B136" s="11" t="s">
        <v>17</v>
      </c>
      <c r="C136" s="20">
        <v>1</v>
      </c>
      <c r="D136" s="11" t="s">
        <v>834</v>
      </c>
      <c r="E136" s="23">
        <v>1</v>
      </c>
    </row>
    <row r="137" spans="1:5" x14ac:dyDescent="0.25">
      <c r="A137" s="18" t="s">
        <v>67</v>
      </c>
      <c r="B137" s="11" t="s">
        <v>17</v>
      </c>
      <c r="C137" s="20">
        <v>1</v>
      </c>
      <c r="D137" s="11" t="s">
        <v>68</v>
      </c>
      <c r="E137" s="23">
        <v>1</v>
      </c>
    </row>
    <row r="138" spans="1:5" x14ac:dyDescent="0.25">
      <c r="A138" s="18" t="s">
        <v>69</v>
      </c>
      <c r="B138" s="11" t="s">
        <v>17</v>
      </c>
      <c r="C138" s="20">
        <v>1</v>
      </c>
      <c r="D138" s="11" t="s">
        <v>70</v>
      </c>
      <c r="E138" s="23">
        <v>1</v>
      </c>
    </row>
    <row r="139" spans="1:5" ht="30" x14ac:dyDescent="0.25">
      <c r="A139" s="18" t="s">
        <v>71</v>
      </c>
      <c r="B139" s="11" t="s">
        <v>8</v>
      </c>
      <c r="C139" s="20">
        <v>1.0210999999999999</v>
      </c>
      <c r="D139" s="11" t="s">
        <v>72</v>
      </c>
      <c r="E139" s="23">
        <v>1</v>
      </c>
    </row>
    <row r="140" spans="1:5" ht="30" x14ac:dyDescent="0.25">
      <c r="A140" s="18" t="s">
        <v>73</v>
      </c>
      <c r="B140" s="11" t="s">
        <v>8</v>
      </c>
      <c r="C140" s="20">
        <v>1.0210999999999999</v>
      </c>
      <c r="D140" s="11" t="s">
        <v>74</v>
      </c>
      <c r="E140" s="23">
        <v>1</v>
      </c>
    </row>
    <row r="141" spans="1:5" ht="30" x14ac:dyDescent="0.25">
      <c r="A141" s="18" t="s">
        <v>75</v>
      </c>
      <c r="B141" s="11" t="s">
        <v>8</v>
      </c>
      <c r="C141" s="20">
        <v>1.0210999999999999</v>
      </c>
      <c r="D141" s="11" t="s">
        <v>76</v>
      </c>
      <c r="E141" s="23">
        <v>1</v>
      </c>
    </row>
    <row r="142" spans="1:5" x14ac:dyDescent="0.25">
      <c r="A142" s="18" t="s">
        <v>128</v>
      </c>
      <c r="B142" s="11" t="s">
        <v>23</v>
      </c>
      <c r="C142" s="20">
        <v>0.5</v>
      </c>
      <c r="D142" s="11" t="s">
        <v>129</v>
      </c>
      <c r="E142" s="23">
        <v>1</v>
      </c>
    </row>
    <row r="143" spans="1:5" ht="30" x14ac:dyDescent="0.25">
      <c r="A143" s="18" t="s">
        <v>1045</v>
      </c>
      <c r="B143" s="11" t="s">
        <v>112</v>
      </c>
      <c r="C143" s="20">
        <v>1</v>
      </c>
      <c r="D143" s="11" t="s">
        <v>1046</v>
      </c>
      <c r="E143" s="23">
        <v>1</v>
      </c>
    </row>
    <row r="144" spans="1:5" x14ac:dyDescent="0.25">
      <c r="A144" s="18" t="s">
        <v>121</v>
      </c>
      <c r="B144" s="11" t="s">
        <v>8</v>
      </c>
      <c r="C144" s="20">
        <v>1</v>
      </c>
      <c r="D144" s="11" t="s">
        <v>122</v>
      </c>
      <c r="E144" s="23">
        <v>1</v>
      </c>
    </row>
    <row r="145" spans="1:5" ht="30" x14ac:dyDescent="0.25">
      <c r="A145" s="18" t="s">
        <v>849</v>
      </c>
      <c r="B145" s="11" t="s">
        <v>8</v>
      </c>
      <c r="C145" s="20">
        <v>1</v>
      </c>
      <c r="D145" s="11" t="s">
        <v>850</v>
      </c>
      <c r="E145" s="23">
        <v>1</v>
      </c>
    </row>
    <row r="146" spans="1:5" x14ac:dyDescent="0.25">
      <c r="A146" s="18" t="s">
        <v>126</v>
      </c>
      <c r="B146" s="11" t="s">
        <v>9</v>
      </c>
      <c r="C146" s="20">
        <v>1.05</v>
      </c>
      <c r="D146" s="11" t="s">
        <v>127</v>
      </c>
      <c r="E146" s="23">
        <v>1</v>
      </c>
    </row>
    <row r="147" spans="1:5" x14ac:dyDescent="0.25">
      <c r="A147" s="18" t="s">
        <v>12</v>
      </c>
      <c r="B147" s="11" t="s">
        <v>13</v>
      </c>
      <c r="C147" s="20">
        <v>2.2499999999999999E-2</v>
      </c>
      <c r="D147" s="11" t="s">
        <v>385</v>
      </c>
      <c r="E147" s="23">
        <v>1</v>
      </c>
    </row>
    <row r="148" spans="1:5" x14ac:dyDescent="0.25">
      <c r="A148" s="18" t="s">
        <v>14</v>
      </c>
      <c r="B148" s="11" t="s">
        <v>6</v>
      </c>
      <c r="C148" s="20">
        <v>1.4999999999999999E-2</v>
      </c>
      <c r="D148" s="11" t="s">
        <v>385</v>
      </c>
      <c r="E148" s="23">
        <v>1</v>
      </c>
    </row>
    <row r="149" spans="1:5" x14ac:dyDescent="0.25">
      <c r="A149" s="18" t="s">
        <v>383</v>
      </c>
      <c r="B149" s="11" t="s">
        <v>13</v>
      </c>
      <c r="C149" s="20">
        <v>0.04</v>
      </c>
      <c r="D149" s="11" t="s">
        <v>382</v>
      </c>
      <c r="E149" s="23">
        <v>1</v>
      </c>
    </row>
    <row r="150" spans="1:5" x14ac:dyDescent="0.25">
      <c r="A150" s="18" t="s">
        <v>384</v>
      </c>
      <c r="B150" s="11" t="s">
        <v>90</v>
      </c>
      <c r="C150" s="20">
        <v>0.36</v>
      </c>
      <c r="D150" s="11" t="s">
        <v>382</v>
      </c>
      <c r="E150" s="23">
        <v>1</v>
      </c>
    </row>
    <row r="151" spans="1:5" ht="30" x14ac:dyDescent="0.25">
      <c r="A151" s="18" t="s">
        <v>77</v>
      </c>
      <c r="B151" s="11" t="s">
        <v>5</v>
      </c>
      <c r="C151" s="20">
        <v>1</v>
      </c>
      <c r="D151" s="11" t="s">
        <v>250</v>
      </c>
      <c r="E151" s="23">
        <v>1</v>
      </c>
    </row>
    <row r="152" spans="1:5" x14ac:dyDescent="0.25">
      <c r="A152" s="18" t="s">
        <v>81</v>
      </c>
      <c r="B152" s="11" t="s">
        <v>5</v>
      </c>
      <c r="C152" s="20">
        <v>1</v>
      </c>
      <c r="D152" s="11" t="s">
        <v>250</v>
      </c>
      <c r="E152" s="23">
        <v>1</v>
      </c>
    </row>
    <row r="153" spans="1:5" ht="30" x14ac:dyDescent="0.25">
      <c r="A153" s="18" t="s">
        <v>87</v>
      </c>
      <c r="B153" s="11" t="s">
        <v>5</v>
      </c>
      <c r="C153" s="20">
        <v>1</v>
      </c>
      <c r="D153" s="11" t="s">
        <v>250</v>
      </c>
      <c r="E153" s="23">
        <v>1</v>
      </c>
    </row>
    <row r="154" spans="1:5" ht="30" x14ac:dyDescent="0.25">
      <c r="A154" s="18" t="s">
        <v>88</v>
      </c>
      <c r="B154" s="11" t="s">
        <v>5</v>
      </c>
      <c r="C154" s="20">
        <v>1</v>
      </c>
      <c r="D154" s="11" t="s">
        <v>250</v>
      </c>
      <c r="E154" s="23">
        <v>1</v>
      </c>
    </row>
    <row r="155" spans="1:5" ht="30" x14ac:dyDescent="0.25">
      <c r="A155" s="18" t="s">
        <v>89</v>
      </c>
      <c r="B155" s="11" t="s">
        <v>5</v>
      </c>
      <c r="C155" s="20">
        <v>1</v>
      </c>
      <c r="D155" s="11" t="s">
        <v>255</v>
      </c>
      <c r="E155" s="23">
        <v>1</v>
      </c>
    </row>
    <row r="156" spans="1:5" ht="30" x14ac:dyDescent="0.25">
      <c r="A156" s="18" t="s">
        <v>80</v>
      </c>
      <c r="B156" s="11" t="s">
        <v>5</v>
      </c>
      <c r="C156" s="20">
        <v>1</v>
      </c>
      <c r="D156" s="11" t="s">
        <v>252</v>
      </c>
      <c r="E156" s="23">
        <v>1</v>
      </c>
    </row>
    <row r="157" spans="1:5" ht="30" x14ac:dyDescent="0.25">
      <c r="A157" s="18" t="s">
        <v>78</v>
      </c>
      <c r="B157" s="11" t="s">
        <v>5</v>
      </c>
      <c r="C157" s="20">
        <v>1</v>
      </c>
      <c r="D157" s="11" t="s">
        <v>251</v>
      </c>
      <c r="E157" s="23">
        <v>1</v>
      </c>
    </row>
    <row r="158" spans="1:5" ht="30" x14ac:dyDescent="0.25">
      <c r="A158" s="18" t="s">
        <v>79</v>
      </c>
      <c r="B158" s="11" t="s">
        <v>5</v>
      </c>
      <c r="C158" s="20">
        <v>1</v>
      </c>
      <c r="D158" s="11" t="s">
        <v>251</v>
      </c>
      <c r="E158" s="23">
        <v>1</v>
      </c>
    </row>
    <row r="159" spans="1:5" ht="30" x14ac:dyDescent="0.25">
      <c r="A159" s="18" t="s">
        <v>82</v>
      </c>
      <c r="B159" s="11" t="s">
        <v>5</v>
      </c>
      <c r="C159" s="20">
        <v>1</v>
      </c>
      <c r="D159" s="11" t="s">
        <v>253</v>
      </c>
      <c r="E159" s="23">
        <v>1</v>
      </c>
    </row>
    <row r="160" spans="1:5" ht="30" x14ac:dyDescent="0.25">
      <c r="A160" s="18" t="s">
        <v>83</v>
      </c>
      <c r="B160" s="11" t="s">
        <v>5</v>
      </c>
      <c r="C160" s="20">
        <v>1</v>
      </c>
      <c r="D160" s="11" t="s">
        <v>253</v>
      </c>
      <c r="E160" s="23">
        <v>1</v>
      </c>
    </row>
    <row r="161" spans="1:5" ht="30" x14ac:dyDescent="0.25">
      <c r="A161" s="18" t="s">
        <v>84</v>
      </c>
      <c r="B161" s="11" t="s">
        <v>5</v>
      </c>
      <c r="C161" s="20">
        <v>1</v>
      </c>
      <c r="D161" s="11" t="s">
        <v>253</v>
      </c>
      <c r="E161" s="23">
        <v>1</v>
      </c>
    </row>
    <row r="162" spans="1:5" ht="30" x14ac:dyDescent="0.25">
      <c r="A162" s="18" t="s">
        <v>85</v>
      </c>
      <c r="B162" s="11" t="s">
        <v>5</v>
      </c>
      <c r="C162" s="20">
        <v>1</v>
      </c>
      <c r="D162" s="11" t="s">
        <v>253</v>
      </c>
      <c r="E162" s="23">
        <v>1</v>
      </c>
    </row>
    <row r="163" spans="1:5" ht="45" x14ac:dyDescent="0.25">
      <c r="A163" s="18" t="s">
        <v>86</v>
      </c>
      <c r="B163" s="11" t="s">
        <v>5</v>
      </c>
      <c r="C163" s="20">
        <v>1</v>
      </c>
      <c r="D163" s="11" t="s">
        <v>254</v>
      </c>
      <c r="E163" s="23">
        <v>1</v>
      </c>
    </row>
    <row r="164" spans="1:5" x14ac:dyDescent="0.25">
      <c r="A164" s="18" t="s">
        <v>24</v>
      </c>
      <c r="B164" s="11" t="s">
        <v>9</v>
      </c>
      <c r="C164" s="20">
        <v>1</v>
      </c>
      <c r="D164" s="11" t="s">
        <v>25</v>
      </c>
      <c r="E164" s="23">
        <v>1</v>
      </c>
    </row>
    <row r="165" spans="1:5" x14ac:dyDescent="0.25">
      <c r="A165" s="18" t="s">
        <v>389</v>
      </c>
      <c r="B165" s="11" t="s">
        <v>5</v>
      </c>
      <c r="C165" s="20">
        <v>1.7</v>
      </c>
      <c r="D165" s="11" t="s">
        <v>388</v>
      </c>
      <c r="E165" s="23">
        <v>1</v>
      </c>
    </row>
    <row r="166" spans="1:5" x14ac:dyDescent="0.25">
      <c r="A166" s="18" t="s">
        <v>831</v>
      </c>
      <c r="B166" s="11" t="s">
        <v>6</v>
      </c>
      <c r="C166" s="20">
        <v>140</v>
      </c>
      <c r="D166" s="11" t="s">
        <v>832</v>
      </c>
      <c r="E166" s="23">
        <v>1</v>
      </c>
    </row>
    <row r="167" spans="1:5" ht="30" x14ac:dyDescent="0.25">
      <c r="A167" s="18" t="s">
        <v>390</v>
      </c>
      <c r="B167" s="11" t="s">
        <v>23</v>
      </c>
      <c r="C167" s="20">
        <v>4</v>
      </c>
      <c r="D167" s="11" t="s">
        <v>391</v>
      </c>
      <c r="E167" s="23">
        <v>1</v>
      </c>
    </row>
    <row r="168" spans="1:5" x14ac:dyDescent="0.25">
      <c r="A168" s="18" t="s">
        <v>1725</v>
      </c>
      <c r="B168" s="11" t="s">
        <v>5</v>
      </c>
      <c r="C168" s="20">
        <v>1</v>
      </c>
      <c r="D168" s="11" t="s">
        <v>1727</v>
      </c>
      <c r="E168" s="23">
        <v>1</v>
      </c>
    </row>
    <row r="169" spans="1:5" x14ac:dyDescent="0.25">
      <c r="A169" s="18" t="s">
        <v>1730</v>
      </c>
      <c r="B169" s="11" t="s">
        <v>8</v>
      </c>
      <c r="C169" s="20">
        <v>0.4</v>
      </c>
      <c r="D169" s="11" t="s">
        <v>1728</v>
      </c>
      <c r="E169" s="23">
        <v>1</v>
      </c>
    </row>
    <row r="170" spans="1:5" x14ac:dyDescent="0.25">
      <c r="A170" s="18" t="s">
        <v>1636</v>
      </c>
      <c r="B170" s="11" t="s">
        <v>23</v>
      </c>
      <c r="C170" s="20">
        <v>1</v>
      </c>
      <c r="D170" s="11" t="s">
        <v>1704</v>
      </c>
      <c r="E170" s="23">
        <v>1</v>
      </c>
    </row>
    <row r="171" spans="1:5" x14ac:dyDescent="0.25">
      <c r="A171" s="18" t="s">
        <v>1637</v>
      </c>
      <c r="B171" s="11" t="s">
        <v>23</v>
      </c>
      <c r="C171" s="20">
        <v>1</v>
      </c>
      <c r="D171" s="11" t="s">
        <v>1705</v>
      </c>
      <c r="E171" s="23">
        <v>1</v>
      </c>
    </row>
    <row r="172" spans="1:5" ht="30" x14ac:dyDescent="0.25">
      <c r="A172" s="18" t="s">
        <v>1679</v>
      </c>
      <c r="B172" s="11" t="s">
        <v>23</v>
      </c>
      <c r="C172" s="20">
        <v>1</v>
      </c>
      <c r="D172" s="11" t="s">
        <v>1718</v>
      </c>
      <c r="E172" s="23">
        <v>1</v>
      </c>
    </row>
    <row r="173" spans="1:5" ht="30" x14ac:dyDescent="0.25">
      <c r="A173" s="18" t="s">
        <v>1680</v>
      </c>
      <c r="B173" s="11" t="s">
        <v>23</v>
      </c>
      <c r="C173" s="20">
        <v>1</v>
      </c>
      <c r="D173" s="11" t="s">
        <v>1719</v>
      </c>
      <c r="E173" s="23">
        <v>1</v>
      </c>
    </row>
    <row r="174" spans="1:5" x14ac:dyDescent="0.25">
      <c r="A174" s="18" t="s">
        <v>1630</v>
      </c>
      <c r="B174" s="11" t="s">
        <v>23</v>
      </c>
      <c r="C174" s="20">
        <v>1</v>
      </c>
      <c r="D174" s="11" t="s">
        <v>1698</v>
      </c>
      <c r="E174" s="23">
        <v>1</v>
      </c>
    </row>
    <row r="175" spans="1:5" x14ac:dyDescent="0.25">
      <c r="A175" s="18" t="s">
        <v>1631</v>
      </c>
      <c r="B175" s="11" t="s">
        <v>23</v>
      </c>
      <c r="C175" s="20">
        <v>1</v>
      </c>
      <c r="D175" s="11" t="s">
        <v>1699</v>
      </c>
      <c r="E175" s="23">
        <v>1</v>
      </c>
    </row>
    <row r="176" spans="1:5" x14ac:dyDescent="0.25">
      <c r="A176" s="18" t="s">
        <v>1632</v>
      </c>
      <c r="B176" s="11" t="s">
        <v>23</v>
      </c>
      <c r="C176" s="20">
        <v>1</v>
      </c>
      <c r="D176" s="11" t="s">
        <v>1700</v>
      </c>
      <c r="E176" s="23">
        <v>1</v>
      </c>
    </row>
    <row r="177" spans="1:5" x14ac:dyDescent="0.25">
      <c r="A177" s="18" t="s">
        <v>1633</v>
      </c>
      <c r="B177" s="11" t="s">
        <v>23</v>
      </c>
      <c r="C177" s="20">
        <v>1</v>
      </c>
      <c r="D177" s="11" t="s">
        <v>1701</v>
      </c>
      <c r="E177" s="23">
        <v>1</v>
      </c>
    </row>
    <row r="178" spans="1:5" x14ac:dyDescent="0.25">
      <c r="A178" s="18" t="s">
        <v>1634</v>
      </c>
      <c r="B178" s="11" t="s">
        <v>23</v>
      </c>
      <c r="C178" s="20">
        <v>1</v>
      </c>
      <c r="D178" s="11" t="s">
        <v>1702</v>
      </c>
      <c r="E178" s="23">
        <v>1</v>
      </c>
    </row>
    <row r="179" spans="1:5" x14ac:dyDescent="0.25">
      <c r="A179" s="18" t="s">
        <v>1064</v>
      </c>
      <c r="B179" s="11" t="s">
        <v>5</v>
      </c>
      <c r="C179" s="20">
        <v>0.04</v>
      </c>
      <c r="D179" s="11" t="s">
        <v>1062</v>
      </c>
      <c r="E179" s="23">
        <v>1</v>
      </c>
    </row>
    <row r="180" spans="1:5" x14ac:dyDescent="0.25">
      <c r="A180" s="18" t="s">
        <v>1063</v>
      </c>
      <c r="B180" s="11" t="s">
        <v>5</v>
      </c>
      <c r="C180" s="20">
        <v>1</v>
      </c>
      <c r="D180" s="11" t="s">
        <v>1062</v>
      </c>
      <c r="E180" s="23">
        <v>1</v>
      </c>
    </row>
    <row r="181" spans="1:5" x14ac:dyDescent="0.25">
      <c r="A181" s="18" t="s">
        <v>1065</v>
      </c>
      <c r="B181" s="11" t="s">
        <v>5</v>
      </c>
      <c r="C181" s="20">
        <v>1.0309999999999999</v>
      </c>
      <c r="D181" s="11" t="s">
        <v>1062</v>
      </c>
      <c r="E181" s="23">
        <v>1</v>
      </c>
    </row>
    <row r="182" spans="1:5" x14ac:dyDescent="0.25">
      <c r="A182" s="18" t="s">
        <v>1066</v>
      </c>
      <c r="B182" s="11" t="s">
        <v>112</v>
      </c>
      <c r="C182" s="20">
        <v>1</v>
      </c>
      <c r="D182" s="11" t="s">
        <v>1068</v>
      </c>
      <c r="E182" s="23">
        <v>1</v>
      </c>
    </row>
    <row r="183" spans="1:5" x14ac:dyDescent="0.25">
      <c r="A183" s="18" t="s">
        <v>1067</v>
      </c>
      <c r="B183" s="11" t="s">
        <v>112</v>
      </c>
      <c r="C183" s="20">
        <v>1</v>
      </c>
      <c r="D183" s="11" t="s">
        <v>1068</v>
      </c>
      <c r="E183" s="23">
        <v>1</v>
      </c>
    </row>
    <row r="184" spans="1:5" x14ac:dyDescent="0.25">
      <c r="A184" s="18" t="s">
        <v>1665</v>
      </c>
      <c r="B184" s="11" t="s">
        <v>23</v>
      </c>
      <c r="C184" s="20">
        <v>1</v>
      </c>
      <c r="D184" s="11" t="s">
        <v>1695</v>
      </c>
      <c r="E184" s="23">
        <v>1</v>
      </c>
    </row>
    <row r="185" spans="1:5" x14ac:dyDescent="0.25">
      <c r="A185" s="18" t="s">
        <v>1629</v>
      </c>
      <c r="B185" s="11" t="s">
        <v>23</v>
      </c>
      <c r="C185" s="20">
        <v>1</v>
      </c>
      <c r="D185" s="11" t="s">
        <v>1696</v>
      </c>
      <c r="E185" s="23">
        <v>1</v>
      </c>
    </row>
    <row r="186" spans="1:5" x14ac:dyDescent="0.25">
      <c r="A186" s="18" t="s">
        <v>1660</v>
      </c>
      <c r="B186" s="11" t="s">
        <v>23</v>
      </c>
      <c r="C186" s="20">
        <v>1</v>
      </c>
      <c r="D186" s="11" t="s">
        <v>1691</v>
      </c>
      <c r="E186" s="23">
        <v>1</v>
      </c>
    </row>
    <row r="187" spans="1:5" x14ac:dyDescent="0.25">
      <c r="A187" s="18" t="s">
        <v>1635</v>
      </c>
      <c r="B187" s="11" t="s">
        <v>23</v>
      </c>
      <c r="C187" s="20">
        <v>1</v>
      </c>
      <c r="D187" s="11" t="s">
        <v>1703</v>
      </c>
      <c r="E187" s="23">
        <v>1</v>
      </c>
    </row>
    <row r="188" spans="1:5" x14ac:dyDescent="0.25">
      <c r="A188" s="18" t="s">
        <v>140</v>
      </c>
      <c r="B188" s="11" t="s">
        <v>91</v>
      </c>
      <c r="C188" s="20">
        <v>0.46</v>
      </c>
      <c r="D188" s="11" t="s">
        <v>141</v>
      </c>
      <c r="E188" s="23">
        <v>1</v>
      </c>
    </row>
    <row r="189" spans="1:5" x14ac:dyDescent="0.25">
      <c r="A189" s="18" t="s">
        <v>142</v>
      </c>
      <c r="B189" s="11" t="s">
        <v>92</v>
      </c>
      <c r="C189" s="20">
        <v>1.54</v>
      </c>
      <c r="D189" s="11" t="s">
        <v>141</v>
      </c>
      <c r="E189" s="23">
        <v>1</v>
      </c>
    </row>
    <row r="190" spans="1:5" x14ac:dyDescent="0.25">
      <c r="A190" s="18" t="s">
        <v>134</v>
      </c>
      <c r="B190" s="11" t="s">
        <v>91</v>
      </c>
      <c r="C190" s="20">
        <v>2.6599999999999999E-2</v>
      </c>
      <c r="D190" s="11" t="s">
        <v>135</v>
      </c>
      <c r="E190" s="23">
        <v>1</v>
      </c>
    </row>
    <row r="191" spans="1:5" x14ac:dyDescent="0.25">
      <c r="A191" s="18" t="s">
        <v>132</v>
      </c>
      <c r="B191" s="11" t="s">
        <v>91</v>
      </c>
      <c r="C191" s="20">
        <v>2.6599999999999999E-2</v>
      </c>
      <c r="D191" s="11" t="s">
        <v>133</v>
      </c>
      <c r="E191" s="23">
        <v>1</v>
      </c>
    </row>
    <row r="192" spans="1:5" x14ac:dyDescent="0.25">
      <c r="A192" s="18" t="s">
        <v>136</v>
      </c>
      <c r="B192" s="11" t="s">
        <v>8</v>
      </c>
      <c r="C192" s="20">
        <v>1</v>
      </c>
      <c r="D192" s="11" t="s">
        <v>137</v>
      </c>
      <c r="E192" s="23">
        <v>1</v>
      </c>
    </row>
    <row r="193" spans="1:5" x14ac:dyDescent="0.25">
      <c r="A193" s="18" t="s">
        <v>138</v>
      </c>
      <c r="B193" s="11" t="s">
        <v>23</v>
      </c>
      <c r="C193" s="20">
        <v>6.7000000000000002E-3</v>
      </c>
      <c r="D193" s="11" t="s">
        <v>139</v>
      </c>
      <c r="E193" s="23">
        <v>1</v>
      </c>
    </row>
    <row r="194" spans="1:5" ht="30" x14ac:dyDescent="0.25">
      <c r="A194" s="18" t="s">
        <v>411</v>
      </c>
      <c r="B194" s="11" t="s">
        <v>6</v>
      </c>
      <c r="C194" s="20">
        <v>1</v>
      </c>
      <c r="D194" s="11" t="s">
        <v>412</v>
      </c>
      <c r="E194" s="23">
        <v>1</v>
      </c>
    </row>
    <row r="195" spans="1:5" ht="30" x14ac:dyDescent="0.25">
      <c r="A195" s="18" t="s">
        <v>1051</v>
      </c>
      <c r="B195" s="11" t="s">
        <v>8</v>
      </c>
      <c r="C195" s="20">
        <v>1</v>
      </c>
      <c r="D195" s="11" t="s">
        <v>1050</v>
      </c>
      <c r="E195" s="23">
        <v>1</v>
      </c>
    </row>
    <row r="196" spans="1:5" ht="30" x14ac:dyDescent="0.25">
      <c r="A196" s="18" t="s">
        <v>1052</v>
      </c>
      <c r="B196" s="11" t="s">
        <v>8</v>
      </c>
      <c r="C196" s="20">
        <v>1</v>
      </c>
      <c r="D196" s="11" t="s">
        <v>1054</v>
      </c>
      <c r="E196" s="23">
        <v>1</v>
      </c>
    </row>
    <row r="197" spans="1:5" ht="30" x14ac:dyDescent="0.25">
      <c r="A197" s="18" t="s">
        <v>1053</v>
      </c>
      <c r="B197" s="11" t="s">
        <v>8</v>
      </c>
      <c r="C197" s="20">
        <v>1</v>
      </c>
      <c r="D197" s="11" t="s">
        <v>1055</v>
      </c>
      <c r="E197" s="23">
        <v>1</v>
      </c>
    </row>
    <row r="198" spans="1:5" ht="30" x14ac:dyDescent="0.25">
      <c r="A198" s="18" t="s">
        <v>1056</v>
      </c>
      <c r="B198" s="11" t="s">
        <v>8</v>
      </c>
      <c r="C198" s="20">
        <v>1</v>
      </c>
      <c r="D198" s="11" t="s">
        <v>1057</v>
      </c>
      <c r="E198" s="23">
        <v>1</v>
      </c>
    </row>
    <row r="199" spans="1:5" ht="30" x14ac:dyDescent="0.25">
      <c r="A199" s="18" t="s">
        <v>1059</v>
      </c>
      <c r="B199" s="11" t="s">
        <v>8</v>
      </c>
      <c r="C199" s="20">
        <v>1</v>
      </c>
      <c r="D199" s="11" t="s">
        <v>1058</v>
      </c>
      <c r="E199" s="23">
        <v>1</v>
      </c>
    </row>
    <row r="200" spans="1:5" ht="30" x14ac:dyDescent="0.25">
      <c r="A200" s="18" t="s">
        <v>1060</v>
      </c>
      <c r="B200" s="11" t="s">
        <v>17</v>
      </c>
      <c r="C200" s="20">
        <v>1</v>
      </c>
      <c r="D200" s="11" t="s">
        <v>1061</v>
      </c>
      <c r="E200" s="23">
        <v>1</v>
      </c>
    </row>
    <row r="201" spans="1:5" x14ac:dyDescent="0.25">
      <c r="C201" s="20"/>
    </row>
    <row r="202" spans="1:5" x14ac:dyDescent="0.25">
      <c r="C202" s="20"/>
    </row>
    <row r="203" spans="1:5" x14ac:dyDescent="0.25">
      <c r="C203" s="20"/>
    </row>
    <row r="204" spans="1:5" x14ac:dyDescent="0.25">
      <c r="C204" s="20"/>
    </row>
    <row r="205" spans="1:5" x14ac:dyDescent="0.25">
      <c r="C205" s="20"/>
    </row>
    <row r="206" spans="1:5" x14ac:dyDescent="0.25">
      <c r="C206" s="20"/>
    </row>
    <row r="207" spans="1:5" x14ac:dyDescent="0.25">
      <c r="C207" s="20"/>
    </row>
    <row r="208" spans="1:5" x14ac:dyDescent="0.25">
      <c r="C208" s="20"/>
    </row>
    <row r="209" spans="3:3" x14ac:dyDescent="0.25">
      <c r="C209" s="20"/>
    </row>
    <row r="210" spans="3:3" x14ac:dyDescent="0.25">
      <c r="C210" s="20"/>
    </row>
    <row r="211" spans="3:3" x14ac:dyDescent="0.25">
      <c r="C211" s="20"/>
    </row>
    <row r="212" spans="3:3" x14ac:dyDescent="0.25">
      <c r="C212" s="20"/>
    </row>
    <row r="213" spans="3:3" x14ac:dyDescent="0.25">
      <c r="C213" s="20"/>
    </row>
    <row r="214" spans="3:3" x14ac:dyDescent="0.25">
      <c r="C214" s="20"/>
    </row>
    <row r="215" spans="3:3" x14ac:dyDescent="0.25">
      <c r="C215" s="20"/>
    </row>
    <row r="216" spans="3:3" x14ac:dyDescent="0.25">
      <c r="C216" s="20"/>
    </row>
    <row r="217" spans="3:3" x14ac:dyDescent="0.25">
      <c r="C217" s="20"/>
    </row>
    <row r="218" spans="3:3" x14ac:dyDescent="0.25">
      <c r="C218" s="20"/>
    </row>
    <row r="219" spans="3:3" x14ac:dyDescent="0.25">
      <c r="C219" s="20"/>
    </row>
    <row r="220" spans="3:3" x14ac:dyDescent="0.25">
      <c r="C220" s="20"/>
    </row>
    <row r="221" spans="3:3" x14ac:dyDescent="0.25">
      <c r="C221" s="20"/>
    </row>
    <row r="222" spans="3:3" x14ac:dyDescent="0.25">
      <c r="C222" s="20"/>
    </row>
    <row r="223" spans="3:3" x14ac:dyDescent="0.25">
      <c r="C223" s="20"/>
    </row>
    <row r="224" spans="3:3" x14ac:dyDescent="0.25">
      <c r="C224" s="20"/>
    </row>
    <row r="225" spans="3:3" x14ac:dyDescent="0.25">
      <c r="C225" s="20"/>
    </row>
    <row r="226" spans="3:3" x14ac:dyDescent="0.25">
      <c r="C226" s="20"/>
    </row>
    <row r="227" spans="3:3" x14ac:dyDescent="0.25">
      <c r="C227" s="20"/>
    </row>
    <row r="228" spans="3:3" x14ac:dyDescent="0.25">
      <c r="C228" s="20"/>
    </row>
    <row r="229" spans="3:3" x14ac:dyDescent="0.25">
      <c r="C229" s="20"/>
    </row>
    <row r="230" spans="3:3" x14ac:dyDescent="0.25">
      <c r="C230" s="20"/>
    </row>
    <row r="231" spans="3:3" x14ac:dyDescent="0.25">
      <c r="C231" s="20"/>
    </row>
    <row r="232" spans="3:3" x14ac:dyDescent="0.25">
      <c r="C232" s="20"/>
    </row>
    <row r="233" spans="3:3" x14ac:dyDescent="0.25">
      <c r="C233" s="20"/>
    </row>
    <row r="234" spans="3:3" x14ac:dyDescent="0.25">
      <c r="C234" s="20"/>
    </row>
    <row r="235" spans="3:3" x14ac:dyDescent="0.25">
      <c r="C235" s="20"/>
    </row>
    <row r="236" spans="3:3" x14ac:dyDescent="0.25">
      <c r="C236" s="20"/>
    </row>
    <row r="237" spans="3:3" x14ac:dyDescent="0.25">
      <c r="C237" s="20"/>
    </row>
    <row r="238" spans="3:3" x14ac:dyDescent="0.25">
      <c r="C238" s="20"/>
    </row>
    <row r="239" spans="3:3" x14ac:dyDescent="0.25">
      <c r="C239" s="20"/>
    </row>
    <row r="240" spans="3:3" x14ac:dyDescent="0.25">
      <c r="C240" s="20"/>
    </row>
    <row r="241" spans="3:3" x14ac:dyDescent="0.25">
      <c r="C241" s="20"/>
    </row>
    <row r="242" spans="3:3" x14ac:dyDescent="0.25">
      <c r="C242" s="20"/>
    </row>
    <row r="243" spans="3:3" x14ac:dyDescent="0.25">
      <c r="C243" s="20"/>
    </row>
    <row r="244" spans="3:3" x14ac:dyDescent="0.25">
      <c r="C244" s="20"/>
    </row>
    <row r="245" spans="3:3" x14ac:dyDescent="0.25">
      <c r="C245" s="20"/>
    </row>
    <row r="246" spans="3:3" x14ac:dyDescent="0.25">
      <c r="C246" s="20"/>
    </row>
    <row r="247" spans="3:3" x14ac:dyDescent="0.25">
      <c r="C247" s="20"/>
    </row>
    <row r="248" spans="3:3" x14ac:dyDescent="0.25">
      <c r="C248" s="20"/>
    </row>
    <row r="249" spans="3:3" x14ac:dyDescent="0.25">
      <c r="C249" s="20"/>
    </row>
    <row r="250" spans="3:3" x14ac:dyDescent="0.25">
      <c r="C250" s="20"/>
    </row>
    <row r="251" spans="3:3" x14ac:dyDescent="0.25">
      <c r="C251" s="20"/>
    </row>
    <row r="252" spans="3:3" x14ac:dyDescent="0.25">
      <c r="C252" s="20"/>
    </row>
    <row r="253" spans="3:3" x14ac:dyDescent="0.25">
      <c r="C253" s="20"/>
    </row>
    <row r="254" spans="3:3" x14ac:dyDescent="0.25">
      <c r="C254" s="20"/>
    </row>
    <row r="255" spans="3:3" x14ac:dyDescent="0.25">
      <c r="C255" s="20"/>
    </row>
    <row r="256" spans="3:3" x14ac:dyDescent="0.25">
      <c r="C256" s="20"/>
    </row>
    <row r="257" spans="3:3" x14ac:dyDescent="0.25">
      <c r="C257" s="20"/>
    </row>
    <row r="258" spans="3:3" x14ac:dyDescent="0.25">
      <c r="C258" s="20"/>
    </row>
    <row r="259" spans="3:3" x14ac:dyDescent="0.25">
      <c r="C259" s="20"/>
    </row>
    <row r="260" spans="3:3" x14ac:dyDescent="0.25">
      <c r="C260" s="20"/>
    </row>
    <row r="261" spans="3:3" x14ac:dyDescent="0.25">
      <c r="C261" s="20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>
    <pageSetUpPr fitToPage="1"/>
  </sheetPr>
  <dimension ref="A1:I48"/>
  <sheetViews>
    <sheetView topLeftCell="A16" zoomScale="80" zoomScaleNormal="80" workbookViewId="0">
      <selection activeCell="E41" sqref="E41"/>
    </sheetView>
  </sheetViews>
  <sheetFormatPr defaultRowHeight="15" x14ac:dyDescent="0.25"/>
  <cols>
    <col min="1" max="1" width="30.7109375" customWidth="1"/>
    <col min="2" max="4" width="25.7109375" customWidth="1"/>
    <col min="5" max="5" width="5.5703125" customWidth="1"/>
    <col min="6" max="6" width="30.7109375" customWidth="1"/>
    <col min="7" max="9" width="25.7109375" customWidth="1"/>
  </cols>
  <sheetData>
    <row r="1" spans="1:9" ht="24.95" customHeight="1" x14ac:dyDescent="0.25">
      <c r="A1" s="4" t="str">
        <f>'Orçamentária-TR'!A1</f>
        <v>Manutenção do sistema de ar-condicionado</v>
      </c>
      <c r="B1" s="4"/>
      <c r="C1" s="4"/>
      <c r="D1" s="4"/>
      <c r="E1" s="4"/>
      <c r="F1" s="4"/>
      <c r="G1" s="4"/>
      <c r="H1" s="4"/>
      <c r="I1" s="4"/>
    </row>
    <row r="2" spans="1:9" ht="24.95" customHeight="1" x14ac:dyDescent="0.25">
      <c r="A2" s="26" t="s">
        <v>225</v>
      </c>
      <c r="B2" s="26"/>
      <c r="C2" s="26"/>
      <c r="D2" s="26"/>
      <c r="E2" s="26"/>
      <c r="F2" s="26"/>
      <c r="G2" s="26"/>
      <c r="H2" s="26"/>
      <c r="I2" s="26"/>
    </row>
    <row r="3" spans="1:9" ht="18" customHeight="1" thickBot="1" x14ac:dyDescent="0.3">
      <c r="A3" s="27"/>
      <c r="B3" s="27"/>
      <c r="C3" s="27"/>
      <c r="D3" s="27"/>
      <c r="E3" s="28"/>
      <c r="F3" s="27"/>
      <c r="G3" s="27"/>
      <c r="H3" s="27"/>
      <c r="I3" s="27"/>
    </row>
    <row r="4" spans="1:9" ht="24.95" customHeight="1" thickBot="1" x14ac:dyDescent="0.3">
      <c r="A4" s="29" t="s">
        <v>226</v>
      </c>
      <c r="B4" s="30"/>
      <c r="C4" s="30"/>
      <c r="D4" s="31"/>
      <c r="E4" s="32"/>
      <c r="F4" s="29" t="s">
        <v>227</v>
      </c>
      <c r="G4" s="30"/>
      <c r="H4" s="30"/>
      <c r="I4" s="31"/>
    </row>
    <row r="5" spans="1:9" ht="20.100000000000001" customHeight="1" x14ac:dyDescent="0.25">
      <c r="A5" s="131" t="s">
        <v>228</v>
      </c>
      <c r="B5" s="124" t="s">
        <v>229</v>
      </c>
      <c r="C5" s="129"/>
      <c r="D5" s="34"/>
      <c r="E5" s="35"/>
      <c r="F5" s="131" t="s">
        <v>228</v>
      </c>
      <c r="G5" s="33" t="s">
        <v>229</v>
      </c>
      <c r="H5" s="129"/>
      <c r="I5" s="36"/>
    </row>
    <row r="6" spans="1:9" ht="20.100000000000001" customHeight="1" x14ac:dyDescent="0.25">
      <c r="A6" s="132"/>
      <c r="B6" s="125" t="s">
        <v>230</v>
      </c>
      <c r="C6" s="130"/>
      <c r="D6" s="34"/>
      <c r="E6" s="35"/>
      <c r="F6" s="132"/>
      <c r="G6" s="37" t="s">
        <v>230</v>
      </c>
      <c r="H6" s="130"/>
      <c r="I6" s="36"/>
    </row>
    <row r="7" spans="1:9" ht="20.100000000000001" customHeight="1" x14ac:dyDescent="0.25">
      <c r="A7" s="133"/>
      <c r="B7" s="126" t="s">
        <v>231</v>
      </c>
      <c r="C7" s="130"/>
      <c r="D7" s="34"/>
      <c r="E7" s="35"/>
      <c r="F7" s="133"/>
      <c r="G7" s="38" t="s">
        <v>231</v>
      </c>
      <c r="H7" s="130"/>
      <c r="I7" s="39"/>
    </row>
    <row r="8" spans="1:9" ht="20.100000000000001" customHeight="1" x14ac:dyDescent="0.25">
      <c r="A8" s="40" t="s">
        <v>232</v>
      </c>
      <c r="B8" s="127">
        <v>3.5000000000000003E-2</v>
      </c>
      <c r="C8" s="48"/>
      <c r="D8" s="43"/>
      <c r="E8" s="2"/>
      <c r="F8" s="40" t="s">
        <v>232</v>
      </c>
      <c r="G8" s="41">
        <v>1.7500000000000002E-2</v>
      </c>
      <c r="H8" s="48"/>
      <c r="I8" s="44"/>
    </row>
    <row r="9" spans="1:9" ht="20.100000000000001" customHeight="1" x14ac:dyDescent="0.25">
      <c r="A9" s="40" t="s">
        <v>233</v>
      </c>
      <c r="B9" s="127">
        <v>8.0000000000000002E-3</v>
      </c>
      <c r="C9" s="48"/>
      <c r="D9" s="43"/>
      <c r="E9" s="2"/>
      <c r="F9" s="40" t="s">
        <v>233</v>
      </c>
      <c r="G9" s="41">
        <v>3.8999999999999998E-3</v>
      </c>
      <c r="H9" s="48"/>
      <c r="I9" s="44"/>
    </row>
    <row r="10" spans="1:9" ht="20.100000000000001" customHeight="1" x14ac:dyDescent="0.25">
      <c r="A10" s="40" t="s">
        <v>234</v>
      </c>
      <c r="B10" s="127">
        <v>1.2500000000000001E-2</v>
      </c>
      <c r="C10" s="48"/>
      <c r="D10" s="43"/>
      <c r="E10" s="2"/>
      <c r="F10" s="40" t="s">
        <v>234</v>
      </c>
      <c r="G10" s="41">
        <v>5.5999999999999999E-3</v>
      </c>
      <c r="H10" s="48"/>
      <c r="I10" s="44"/>
    </row>
    <row r="11" spans="1:9" ht="20.100000000000001" customHeight="1" x14ac:dyDescent="0.25">
      <c r="A11" s="40" t="s">
        <v>235</v>
      </c>
      <c r="B11" s="127">
        <v>7.6E-3</v>
      </c>
      <c r="C11" s="48"/>
      <c r="D11" s="43"/>
      <c r="E11" s="2"/>
      <c r="F11" s="40" t="s">
        <v>235</v>
      </c>
      <c r="G11" s="41">
        <v>8.5000000000000006E-3</v>
      </c>
      <c r="H11" s="48"/>
      <c r="I11" s="44"/>
    </row>
    <row r="12" spans="1:9" ht="20.100000000000001" customHeight="1" x14ac:dyDescent="0.25">
      <c r="A12" s="40" t="s">
        <v>13</v>
      </c>
      <c r="B12" s="127">
        <v>6.7799999999999999E-2</v>
      </c>
      <c r="C12" s="48"/>
      <c r="D12" s="43"/>
      <c r="E12" s="2"/>
      <c r="F12" s="40" t="s">
        <v>13</v>
      </c>
      <c r="G12" s="41">
        <v>3.5000000000000003E-2</v>
      </c>
      <c r="H12" s="48"/>
      <c r="I12" s="44"/>
    </row>
    <row r="13" spans="1:9" ht="20.100000000000001" customHeight="1" x14ac:dyDescent="0.25">
      <c r="A13" s="40" t="s">
        <v>236</v>
      </c>
      <c r="B13" s="127">
        <v>6.4999999999999997E-3</v>
      </c>
      <c r="C13" s="48"/>
      <c r="D13" s="43"/>
      <c r="E13" s="2"/>
      <c r="F13" s="40" t="s">
        <v>236</v>
      </c>
      <c r="G13" s="41">
        <v>6.4999999999999997E-3</v>
      </c>
      <c r="H13" s="48"/>
      <c r="I13" s="44"/>
    </row>
    <row r="14" spans="1:9" ht="20.100000000000001" customHeight="1" x14ac:dyDescent="0.25">
      <c r="A14" s="40" t="s">
        <v>237</v>
      </c>
      <c r="B14" s="127">
        <v>0.03</v>
      </c>
      <c r="C14" s="48"/>
      <c r="D14" s="43"/>
      <c r="E14" s="2"/>
      <c r="F14" s="40" t="s">
        <v>237</v>
      </c>
      <c r="G14" s="41">
        <v>0.03</v>
      </c>
      <c r="H14" s="48"/>
      <c r="I14" s="44"/>
    </row>
    <row r="15" spans="1:9" ht="20.100000000000001" customHeight="1" x14ac:dyDescent="0.25">
      <c r="A15" s="40" t="s">
        <v>238</v>
      </c>
      <c r="B15" s="127">
        <v>0</v>
      </c>
      <c r="C15" s="48"/>
      <c r="D15" s="43"/>
      <c r="E15" s="2"/>
      <c r="F15" s="40" t="s">
        <v>238</v>
      </c>
      <c r="G15" s="41">
        <v>0</v>
      </c>
      <c r="H15" s="48"/>
      <c r="I15" s="44"/>
    </row>
    <row r="16" spans="1:9" ht="20.100000000000001" customHeight="1" x14ac:dyDescent="0.25">
      <c r="A16" s="40" t="s">
        <v>239</v>
      </c>
      <c r="B16" s="127">
        <v>0.01</v>
      </c>
      <c r="C16" s="48"/>
      <c r="D16" s="43"/>
      <c r="E16" s="2"/>
      <c r="F16" s="40" t="s">
        <v>239</v>
      </c>
      <c r="G16" s="41">
        <v>0</v>
      </c>
      <c r="H16" s="48"/>
      <c r="I16" s="44"/>
    </row>
    <row r="17" spans="1:9" ht="24.95" customHeight="1" thickBot="1" x14ac:dyDescent="0.3">
      <c r="A17" s="45" t="s">
        <v>226</v>
      </c>
      <c r="B17" s="128">
        <f>ROUND(((1+B8+B9+B10)*(1+B11)*(1+B12))/(1-(B13+B14+B15+B16))-1,4)</f>
        <v>0.191</v>
      </c>
      <c r="C17" s="48"/>
      <c r="D17" s="43"/>
      <c r="E17" s="2"/>
      <c r="F17" s="47" t="s">
        <v>227</v>
      </c>
      <c r="G17" s="46">
        <f>ROUND(((1+G8+G9+G10)*(1+G11)*(1+G12))/(1-(G13+G14+G15+G16))-1,4)</f>
        <v>0.11260000000000001</v>
      </c>
      <c r="H17" s="48"/>
      <c r="I17" s="44"/>
    </row>
    <row r="18" spans="1:9" x14ac:dyDescent="0.25">
      <c r="A18" s="48"/>
      <c r="B18" s="2"/>
      <c r="C18" s="2"/>
      <c r="D18" s="39"/>
      <c r="E18" s="24"/>
      <c r="F18" s="48"/>
      <c r="G18" s="2"/>
      <c r="H18" s="2"/>
      <c r="I18" s="39"/>
    </row>
    <row r="19" spans="1:9" ht="24.95" customHeight="1" x14ac:dyDescent="0.25">
      <c r="A19" s="49" t="s">
        <v>240</v>
      </c>
      <c r="B19" s="50"/>
      <c r="C19" s="50"/>
      <c r="D19" s="51"/>
      <c r="E19" s="24"/>
      <c r="F19" s="49" t="s">
        <v>241</v>
      </c>
      <c r="G19" s="50"/>
      <c r="H19" s="50"/>
      <c r="I19" s="51"/>
    </row>
    <row r="20" spans="1:9" ht="20.100000000000001" customHeight="1" x14ac:dyDescent="0.25">
      <c r="A20" s="52" t="s">
        <v>228</v>
      </c>
      <c r="B20" s="53" t="s">
        <v>242</v>
      </c>
      <c r="C20" s="53" t="s">
        <v>243</v>
      </c>
      <c r="D20" s="54" t="s">
        <v>244</v>
      </c>
      <c r="E20" s="24"/>
      <c r="F20" s="52" t="s">
        <v>228</v>
      </c>
      <c r="G20" s="53" t="s">
        <v>242</v>
      </c>
      <c r="H20" s="53" t="s">
        <v>243</v>
      </c>
      <c r="I20" s="54" t="s">
        <v>244</v>
      </c>
    </row>
    <row r="21" spans="1:9" ht="20.100000000000001" customHeight="1" x14ac:dyDescent="0.25">
      <c r="A21" s="40" t="s">
        <v>232</v>
      </c>
      <c r="B21" s="41">
        <v>0.03</v>
      </c>
      <c r="C21" s="41">
        <v>0.04</v>
      </c>
      <c r="D21" s="42">
        <v>5.5E-2</v>
      </c>
      <c r="E21" s="2"/>
      <c r="F21" s="40" t="s">
        <v>232</v>
      </c>
      <c r="G21" s="41">
        <v>1.4999999999999999E-2</v>
      </c>
      <c r="H21" s="41">
        <v>3.4500000000000003E-2</v>
      </c>
      <c r="I21" s="42">
        <v>4.4900000000000002E-2</v>
      </c>
    </row>
    <row r="22" spans="1:9" ht="20.100000000000001" customHeight="1" x14ac:dyDescent="0.25">
      <c r="A22" s="40" t="s">
        <v>233</v>
      </c>
      <c r="B22" s="41">
        <v>8.0000000000000002E-3</v>
      </c>
      <c r="C22" s="41">
        <v>8.0000000000000002E-3</v>
      </c>
      <c r="D22" s="42">
        <v>0.01</v>
      </c>
      <c r="E22" s="2"/>
      <c r="F22" s="40" t="s">
        <v>233</v>
      </c>
      <c r="G22" s="41">
        <v>3.0000000000000001E-3</v>
      </c>
      <c r="H22" s="41">
        <v>4.7999999999999996E-3</v>
      </c>
      <c r="I22" s="42">
        <v>8.2000000000000007E-3</v>
      </c>
    </row>
    <row r="23" spans="1:9" ht="20.100000000000001" customHeight="1" x14ac:dyDescent="0.25">
      <c r="A23" s="40" t="s">
        <v>234</v>
      </c>
      <c r="B23" s="41">
        <v>9.7000000000000003E-3</v>
      </c>
      <c r="C23" s="41">
        <v>1.2699999999999999E-2</v>
      </c>
      <c r="D23" s="42">
        <v>1.2699999999999999E-2</v>
      </c>
      <c r="E23" s="2"/>
      <c r="F23" s="40" t="s">
        <v>234</v>
      </c>
      <c r="G23" s="41">
        <v>5.5999999999999999E-3</v>
      </c>
      <c r="H23" s="41">
        <v>8.5000000000000006E-3</v>
      </c>
      <c r="I23" s="42">
        <v>8.8999999999999999E-3</v>
      </c>
    </row>
    <row r="24" spans="1:9" ht="20.100000000000001" customHeight="1" x14ac:dyDescent="0.25">
      <c r="A24" s="40" t="s">
        <v>235</v>
      </c>
      <c r="B24" s="41">
        <v>5.8999999999999999E-3</v>
      </c>
      <c r="C24" s="41">
        <v>1.23E-2</v>
      </c>
      <c r="D24" s="42">
        <v>1.3899999999999999E-2</v>
      </c>
      <c r="E24" s="2"/>
      <c r="F24" s="40" t="s">
        <v>235</v>
      </c>
      <c r="G24" s="41">
        <v>8.5000000000000006E-3</v>
      </c>
      <c r="H24" s="41">
        <v>8.5000000000000006E-3</v>
      </c>
      <c r="I24" s="42">
        <v>1.11E-2</v>
      </c>
    </row>
    <row r="25" spans="1:9" ht="20.100000000000001" customHeight="1" x14ac:dyDescent="0.25">
      <c r="A25" s="40" t="s">
        <v>13</v>
      </c>
      <c r="B25" s="41">
        <v>6.1600000000000002E-2</v>
      </c>
      <c r="C25" s="41">
        <v>7.400000000000001E-2</v>
      </c>
      <c r="D25" s="42">
        <v>8.9599999999999999E-2</v>
      </c>
      <c r="E25" s="2"/>
      <c r="F25" s="40" t="s">
        <v>13</v>
      </c>
      <c r="G25" s="41">
        <v>3.5000000000000003E-2</v>
      </c>
      <c r="H25" s="41">
        <v>5.11E-2</v>
      </c>
      <c r="I25" s="42">
        <v>6.2199999999999998E-2</v>
      </c>
    </row>
    <row r="26" spans="1:9" ht="24.95" customHeight="1" thickBot="1" x14ac:dyDescent="0.3">
      <c r="A26" s="45" t="s">
        <v>226</v>
      </c>
      <c r="B26" s="55">
        <v>0.2034</v>
      </c>
      <c r="C26" s="55">
        <v>0.22120000000000001</v>
      </c>
      <c r="D26" s="56">
        <v>0.25</v>
      </c>
      <c r="E26" s="2"/>
      <c r="F26" s="47" t="s">
        <v>227</v>
      </c>
      <c r="G26" s="55">
        <v>0.111</v>
      </c>
      <c r="H26" s="55">
        <v>0.14019999999999999</v>
      </c>
      <c r="I26" s="56">
        <v>0.16800000000000001</v>
      </c>
    </row>
    <row r="27" spans="1:9" x14ac:dyDescent="0.25">
      <c r="A27" s="57"/>
      <c r="B27" s="58"/>
      <c r="C27" s="58"/>
      <c r="D27" s="58"/>
      <c r="E27" s="2"/>
      <c r="F27" s="57"/>
      <c r="G27" s="58"/>
      <c r="H27" s="58"/>
      <c r="I27" s="58"/>
    </row>
    <row r="28" spans="1:9" x14ac:dyDescent="0.25">
      <c r="A28" s="57"/>
      <c r="B28" s="58"/>
      <c r="C28" s="58"/>
      <c r="D28" s="58"/>
      <c r="E28" s="2"/>
      <c r="F28" s="57"/>
      <c r="G28" s="58"/>
      <c r="H28" s="58"/>
      <c r="I28" s="58"/>
    </row>
    <row r="29" spans="1:9" x14ac:dyDescent="0.25">
      <c r="F29" s="59"/>
    </row>
    <row r="48" spans="1:9" ht="15.75" x14ac:dyDescent="0.25">
      <c r="A48" s="134" t="s">
        <v>245</v>
      </c>
      <c r="B48" s="134"/>
      <c r="C48" s="134"/>
      <c r="D48" s="134"/>
      <c r="E48" s="134"/>
      <c r="F48" s="134"/>
      <c r="G48" s="134"/>
      <c r="H48" s="134"/>
      <c r="I48" s="134"/>
    </row>
  </sheetData>
  <sheetProtection formatColumns="0" formatRows="0" insertColumns="0" insertRows="0" deleteColumns="0" deleteRows="0" sort="0" autoFilter="0"/>
  <mergeCells count="3">
    <mergeCell ref="A5:A7"/>
    <mergeCell ref="F5:F7"/>
    <mergeCell ref="A48:I48"/>
  </mergeCells>
  <printOptions horizontalCentered="1"/>
  <pageMargins left="0.19685039370078741" right="0.19685039370078741" top="1.3779527559055118" bottom="0.59055118110236227" header="0.19685039370078741" footer="0.19685039370078741"/>
  <pageSetup paperSize="9" scale="53" orientation="landscape" horizontalDpi="4294967295" verticalDpi="4294967295" r:id="rId1"/>
  <headerFooter>
    <oddHeader>&amp;C&amp;10&amp;G
&amp;11SENADO FEDERAL&amp;10
Secretaria de Infraestrutura
Coordenação de Orçamentos&amp;R&amp;10&amp;D</oddHeader>
    <oddFooter>&amp;C&amp;"Arial,Normal"&amp;8&amp;G
Senado Federal | Via N2 | Bloco 14 | CEP 70165-900 | Brasília-DF
Telefones: +55 (61) 3303-3423 / 4760 / 4776 / 3470 | coorc@senado.leg.br&amp;R&amp;"Arial,Normal"&amp;8&amp;A
&amp;P /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">
    <pageSetUpPr fitToPage="1"/>
  </sheetPr>
  <dimension ref="A1:J49"/>
  <sheetViews>
    <sheetView showGridLines="0" view="pageBreakPreview" topLeftCell="A16" zoomScaleNormal="100" zoomScaleSheetLayoutView="100" workbookViewId="0">
      <selection activeCell="A25" sqref="A25:F31"/>
    </sheetView>
  </sheetViews>
  <sheetFormatPr defaultColWidth="11.42578125" defaultRowHeight="12.75" x14ac:dyDescent="0.25"/>
  <cols>
    <col min="1" max="1" width="1.7109375" style="3" customWidth="1"/>
    <col min="2" max="2" width="6.85546875" style="3" customWidth="1"/>
    <col min="3" max="3" width="47.140625" style="3" customWidth="1"/>
    <col min="4" max="4" width="6.5703125" style="3" customWidth="1"/>
    <col min="5" max="5" width="6" style="3" bestFit="1" customWidth="1"/>
    <col min="6" max="6" width="13" style="3" customWidth="1"/>
    <col min="7" max="7" width="9" style="3" customWidth="1"/>
    <col min="8" max="8" width="8.42578125" style="3" customWidth="1"/>
    <col min="9" max="9" width="10.140625" style="3" customWidth="1"/>
    <col min="10" max="10" width="13.42578125" style="3" customWidth="1"/>
    <col min="11" max="16384" width="11.42578125" style="3"/>
  </cols>
  <sheetData>
    <row r="1" spans="1:10" ht="15" customHeight="1" x14ac:dyDescent="0.25"/>
    <row r="2" spans="1:10" ht="15" customHeight="1" x14ac:dyDescent="0.25">
      <c r="A2" s="60"/>
      <c r="B2" s="137"/>
      <c r="C2" s="137"/>
      <c r="D2" s="137"/>
      <c r="E2" s="137"/>
      <c r="F2" s="137"/>
      <c r="G2" s="137"/>
      <c r="H2" s="137"/>
      <c r="I2" s="137"/>
      <c r="J2" s="137"/>
    </row>
    <row r="3" spans="1:10" ht="15" customHeight="1" x14ac:dyDescent="0.25">
      <c r="A3" s="60"/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5" customHeight="1" x14ac:dyDescent="0.25">
      <c r="B4" s="138"/>
      <c r="C4" s="138"/>
      <c r="D4" s="138"/>
      <c r="E4" s="138"/>
      <c r="F4" s="138"/>
      <c r="G4" s="138"/>
      <c r="H4" s="138"/>
      <c r="I4" s="138"/>
      <c r="J4" s="138"/>
    </row>
    <row r="5" spans="1:10" ht="15" customHeight="1" x14ac:dyDescent="0.25"/>
    <row r="6" spans="1:10" ht="15" customHeight="1" x14ac:dyDescent="0.25"/>
    <row r="7" spans="1:10" ht="15" customHeight="1" x14ac:dyDescent="0.25"/>
    <row r="8" spans="1:10" ht="15" customHeight="1" x14ac:dyDescent="0.25"/>
    <row r="9" spans="1:10" ht="22.5" x14ac:dyDescent="0.25">
      <c r="A9" s="139" t="s">
        <v>1732</v>
      </c>
      <c r="B9" s="139"/>
      <c r="C9" s="139"/>
      <c r="D9" s="139"/>
      <c r="E9" s="139"/>
      <c r="F9" s="139"/>
    </row>
    <row r="10" spans="1:10" ht="15" customHeight="1" x14ac:dyDescent="0.25"/>
    <row r="11" spans="1:10" ht="15" customHeight="1" x14ac:dyDescent="0.25">
      <c r="B11" s="61"/>
      <c r="C11" s="62"/>
      <c r="D11" s="62"/>
      <c r="E11" s="62"/>
      <c r="F11" s="62"/>
    </row>
    <row r="12" spans="1:10" s="25" customFormat="1" ht="15" customHeight="1" x14ac:dyDescent="0.25">
      <c r="B12" s="62"/>
      <c r="C12" s="62"/>
      <c r="D12" s="62"/>
      <c r="E12" s="62"/>
      <c r="F12" s="62"/>
    </row>
    <row r="13" spans="1:10" ht="15" customHeight="1" x14ac:dyDescent="0.25">
      <c r="B13" s="62"/>
      <c r="C13" s="62"/>
      <c r="D13" s="62"/>
      <c r="E13" s="62"/>
      <c r="F13" s="62"/>
      <c r="G13" s="63"/>
      <c r="H13" s="63"/>
      <c r="I13" s="63"/>
      <c r="J13" s="63"/>
    </row>
    <row r="14" spans="1:10" ht="15" customHeight="1" x14ac:dyDescent="0.25">
      <c r="B14" s="62"/>
      <c r="C14" s="62"/>
      <c r="D14" s="62"/>
      <c r="E14" s="62"/>
      <c r="F14" s="62"/>
    </row>
    <row r="15" spans="1:10" ht="15" customHeight="1" x14ac:dyDescent="0.25">
      <c r="A15" s="63"/>
      <c r="B15" s="63"/>
      <c r="C15" s="63"/>
      <c r="D15" s="63"/>
      <c r="E15" s="63"/>
      <c r="F15" s="63"/>
    </row>
    <row r="16" spans="1:10" ht="15" customHeight="1" x14ac:dyDescent="0.25">
      <c r="A16" s="63"/>
      <c r="B16" s="63"/>
      <c r="C16" s="63"/>
      <c r="D16" s="63"/>
      <c r="E16" s="63"/>
      <c r="F16" s="63"/>
      <c r="G16" s="64"/>
      <c r="H16" s="64"/>
      <c r="I16" s="64"/>
      <c r="J16" s="64"/>
    </row>
    <row r="17" spans="1:10" ht="15" customHeight="1" x14ac:dyDescent="0.25">
      <c r="A17" s="63"/>
      <c r="B17" s="63"/>
      <c r="C17" s="63"/>
      <c r="D17" s="63"/>
      <c r="E17" s="63"/>
      <c r="F17" s="63"/>
      <c r="G17" s="65"/>
      <c r="H17" s="65"/>
      <c r="I17" s="65"/>
      <c r="J17" s="65"/>
    </row>
    <row r="18" spans="1:10" ht="15" customHeight="1" x14ac:dyDescent="0.25">
      <c r="A18" s="63"/>
      <c r="B18" s="63"/>
      <c r="C18" s="63"/>
      <c r="D18" s="63"/>
      <c r="E18" s="63"/>
      <c r="F18" s="63"/>
      <c r="G18" s="66"/>
      <c r="H18" s="67"/>
      <c r="I18" s="67"/>
      <c r="J18" s="68"/>
    </row>
    <row r="19" spans="1:10" ht="15" customHeight="1" x14ac:dyDescent="0.25">
      <c r="A19" s="63"/>
      <c r="B19" s="63"/>
      <c r="C19" s="63"/>
      <c r="D19" s="63"/>
      <c r="E19" s="63"/>
      <c r="F19" s="63"/>
      <c r="G19" s="69"/>
      <c r="H19" s="69"/>
      <c r="I19" s="69"/>
      <c r="J19" s="69"/>
    </row>
    <row r="20" spans="1:10" ht="15" customHeight="1" x14ac:dyDescent="0.25">
      <c r="A20" s="63"/>
      <c r="B20" s="63"/>
      <c r="C20" s="63"/>
      <c r="D20" s="63"/>
      <c r="E20" s="63"/>
      <c r="F20" s="63"/>
    </row>
    <row r="21" spans="1:10" ht="15" customHeight="1" x14ac:dyDescent="0.25">
      <c r="A21" s="63"/>
      <c r="B21" s="63"/>
      <c r="C21" s="63"/>
      <c r="D21" s="63"/>
      <c r="E21" s="63"/>
      <c r="F21" s="63"/>
    </row>
    <row r="22" spans="1:10" ht="15" customHeight="1" x14ac:dyDescent="0.25">
      <c r="A22" s="63"/>
      <c r="B22" s="63"/>
      <c r="C22" s="63"/>
      <c r="D22" s="63"/>
      <c r="E22" s="63"/>
      <c r="F22" s="63"/>
    </row>
    <row r="23" spans="1:10" ht="13.5" customHeight="1" x14ac:dyDescent="0.25">
      <c r="A23" s="63"/>
      <c r="B23" s="63"/>
      <c r="C23" s="63"/>
      <c r="D23" s="63"/>
      <c r="E23" s="63"/>
      <c r="F23" s="63"/>
    </row>
    <row r="24" spans="1:10" ht="18.75" customHeight="1" x14ac:dyDescent="0.25">
      <c r="A24" s="140" t="s">
        <v>1733</v>
      </c>
      <c r="B24" s="140"/>
      <c r="C24" s="140"/>
      <c r="D24" s="140"/>
      <c r="E24" s="140"/>
      <c r="F24" s="140"/>
    </row>
    <row r="25" spans="1:10" ht="15" customHeight="1" x14ac:dyDescent="0.25">
      <c r="A25" s="141" t="e">
        <f>MID(#REF!,9,10000)</f>
        <v>#REF!</v>
      </c>
      <c r="B25" s="141"/>
      <c r="C25" s="141"/>
      <c r="D25" s="141"/>
      <c r="E25" s="141"/>
      <c r="F25" s="141"/>
    </row>
    <row r="26" spans="1:10" ht="15" customHeight="1" x14ac:dyDescent="0.25">
      <c r="A26" s="141"/>
      <c r="B26" s="141"/>
      <c r="C26" s="141"/>
      <c r="D26" s="141"/>
      <c r="E26" s="141"/>
      <c r="F26" s="141"/>
      <c r="H26" s="70" t="s">
        <v>1734</v>
      </c>
    </row>
    <row r="27" spans="1:10" ht="15" customHeight="1" x14ac:dyDescent="0.25">
      <c r="A27" s="141"/>
      <c r="B27" s="141"/>
      <c r="C27" s="141"/>
      <c r="D27" s="141"/>
      <c r="E27" s="141"/>
      <c r="F27" s="141"/>
    </row>
    <row r="28" spans="1:10" ht="15" customHeight="1" x14ac:dyDescent="0.25">
      <c r="A28" s="141"/>
      <c r="B28" s="141"/>
      <c r="C28" s="141"/>
      <c r="D28" s="141"/>
      <c r="E28" s="141"/>
      <c r="F28" s="141"/>
    </row>
    <row r="29" spans="1:10" ht="15" customHeight="1" x14ac:dyDescent="0.25">
      <c r="A29" s="141"/>
      <c r="B29" s="141"/>
      <c r="C29" s="141"/>
      <c r="D29" s="141"/>
      <c r="E29" s="141"/>
      <c r="F29" s="141"/>
    </row>
    <row r="30" spans="1:10" ht="15" customHeight="1" x14ac:dyDescent="0.25">
      <c r="A30" s="141"/>
      <c r="B30" s="141"/>
      <c r="C30" s="141"/>
      <c r="D30" s="141"/>
      <c r="E30" s="141"/>
      <c r="F30" s="141"/>
    </row>
    <row r="31" spans="1:10" ht="15" customHeight="1" x14ac:dyDescent="0.25">
      <c r="A31" s="141"/>
      <c r="B31" s="141"/>
      <c r="C31" s="141"/>
      <c r="D31" s="141"/>
      <c r="E31" s="141"/>
      <c r="F31" s="141"/>
    </row>
    <row r="32" spans="1:10" ht="15" customHeight="1" x14ac:dyDescent="0.25">
      <c r="A32" s="63"/>
      <c r="B32" s="63"/>
      <c r="C32" s="63"/>
      <c r="D32" s="63"/>
      <c r="E32" s="63"/>
      <c r="F32" s="63"/>
    </row>
    <row r="33" spans="1:8" ht="15" customHeight="1" x14ac:dyDescent="0.25">
      <c r="A33" s="63"/>
      <c r="B33" s="63"/>
      <c r="C33" s="63"/>
      <c r="D33" s="63"/>
      <c r="E33" s="63"/>
      <c r="F33" s="63"/>
    </row>
    <row r="34" spans="1:8" ht="15" customHeight="1" x14ac:dyDescent="0.25">
      <c r="A34" s="63"/>
      <c r="B34" s="63"/>
      <c r="C34" s="63"/>
      <c r="D34" s="63"/>
      <c r="E34" s="63"/>
      <c r="F34" s="63"/>
    </row>
    <row r="35" spans="1:8" ht="15" customHeight="1" x14ac:dyDescent="0.25">
      <c r="A35" s="63"/>
      <c r="B35" s="63"/>
      <c r="C35" s="63"/>
      <c r="D35" s="63"/>
      <c r="E35" s="63"/>
      <c r="F35" s="63"/>
    </row>
    <row r="36" spans="1:8" ht="15" customHeight="1" x14ac:dyDescent="0.25">
      <c r="A36" s="63"/>
      <c r="B36" s="63"/>
      <c r="C36" s="63"/>
      <c r="D36" s="63"/>
      <c r="E36" s="63"/>
      <c r="F36" s="63"/>
    </row>
    <row r="37" spans="1:8" ht="15" customHeight="1" x14ac:dyDescent="0.25">
      <c r="A37" s="63"/>
      <c r="B37" s="63"/>
      <c r="C37" s="63"/>
      <c r="D37" s="63"/>
      <c r="E37" s="63"/>
      <c r="F37" s="63"/>
    </row>
    <row r="38" spans="1:8" ht="15" customHeight="1" x14ac:dyDescent="0.25">
      <c r="A38" s="63"/>
      <c r="B38" s="63"/>
      <c r="C38" s="63"/>
      <c r="D38" s="63"/>
      <c r="E38" s="63"/>
      <c r="F38" s="63"/>
    </row>
    <row r="39" spans="1:8" ht="15" customHeight="1" x14ac:dyDescent="0.25">
      <c r="A39" s="63"/>
      <c r="B39" s="63"/>
      <c r="C39" s="63"/>
      <c r="D39" s="63"/>
      <c r="E39" s="63"/>
      <c r="F39" s="63"/>
    </row>
    <row r="40" spans="1:8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8" ht="15" customHeight="1" x14ac:dyDescent="0.25">
      <c r="B41" s="135"/>
      <c r="C41" s="135"/>
      <c r="D41" s="135"/>
      <c r="E41" s="135"/>
      <c r="F41" s="135"/>
    </row>
    <row r="42" spans="1:8" ht="15" customHeight="1" x14ac:dyDescent="0.25">
      <c r="B42" s="135"/>
      <c r="C42" s="135"/>
      <c r="D42" s="135"/>
      <c r="E42" s="135"/>
      <c r="F42" s="135"/>
      <c r="H42" s="70" t="s">
        <v>1735</v>
      </c>
    </row>
    <row r="43" spans="1:8" ht="15" customHeight="1" x14ac:dyDescent="0.25">
      <c r="B43" s="135"/>
      <c r="C43" s="135"/>
      <c r="D43" s="135"/>
      <c r="E43" s="135"/>
      <c r="F43" s="135"/>
    </row>
    <row r="44" spans="1:8" ht="15" customHeight="1" x14ac:dyDescent="0.25">
      <c r="B44" s="135"/>
      <c r="C44" s="135"/>
      <c r="D44" s="135"/>
      <c r="E44" s="135"/>
      <c r="F44" s="135"/>
    </row>
    <row r="45" spans="1:8" ht="15" customHeight="1" x14ac:dyDescent="0.25">
      <c r="B45" s="135"/>
      <c r="C45" s="135"/>
      <c r="D45" s="135"/>
      <c r="E45" s="135"/>
      <c r="F45" s="135"/>
    </row>
    <row r="48" spans="1:8" ht="15" x14ac:dyDescent="0.25">
      <c r="D48" s="71"/>
      <c r="E48" s="71"/>
      <c r="F48" s="71"/>
    </row>
    <row r="49" spans="2:10" ht="15" x14ac:dyDescent="0.25">
      <c r="B49" s="136"/>
      <c r="C49" s="136"/>
      <c r="D49" s="72"/>
      <c r="E49" s="72"/>
      <c r="F49" s="72"/>
      <c r="J49" s="73"/>
    </row>
  </sheetData>
  <sheetProtection formatCells="0" formatColumns="0" formatRows="0"/>
  <mergeCells count="8">
    <mergeCell ref="B40:F45"/>
    <mergeCell ref="B49:C49"/>
    <mergeCell ref="B2:J2"/>
    <mergeCell ref="B3:J3"/>
    <mergeCell ref="B4:J4"/>
    <mergeCell ref="A9:F9"/>
    <mergeCell ref="A24:F24"/>
    <mergeCell ref="A25:F31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3" firstPageNumber="0" orientation="portrait" r:id="rId1"/>
  <headerFooter alignWithMargins="0">
    <oddHeader>&amp;C&amp;8
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2">
    <pageSetUpPr fitToPage="1"/>
  </sheetPr>
  <dimension ref="A2:H45"/>
  <sheetViews>
    <sheetView showGridLines="0" view="pageBreakPreview" topLeftCell="A34" zoomScaleNormal="100" zoomScaleSheetLayoutView="100" workbookViewId="0">
      <selection activeCell="B40" sqref="B40:F45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B15" s="62"/>
      <c r="C15" s="62"/>
      <c r="D15" s="62"/>
      <c r="E15" s="62"/>
      <c r="F15" s="62"/>
    </row>
    <row r="16" spans="1:6" ht="15" customHeight="1" x14ac:dyDescent="0.25">
      <c r="A16" s="62"/>
      <c r="B16" s="62"/>
      <c r="C16" s="62"/>
      <c r="D16" s="62"/>
      <c r="E16" s="62"/>
      <c r="F16" s="62"/>
    </row>
    <row r="17" spans="1:8" ht="15" customHeight="1" x14ac:dyDescent="0.25">
      <c r="A17" s="62"/>
      <c r="B17" s="62"/>
      <c r="C17" s="62"/>
      <c r="D17" s="62"/>
      <c r="E17" s="62"/>
      <c r="F17" s="62"/>
    </row>
    <row r="18" spans="1:8" ht="15" customHeight="1" x14ac:dyDescent="0.25">
      <c r="A18" s="62"/>
      <c r="B18" s="62"/>
      <c r="C18" s="62"/>
      <c r="D18" s="62"/>
      <c r="E18" s="62"/>
      <c r="F18" s="62"/>
    </row>
    <row r="19" spans="1:8" ht="15" customHeight="1" x14ac:dyDescent="0.25">
      <c r="A19" s="62"/>
      <c r="B19" s="62"/>
      <c r="C19" s="62"/>
      <c r="D19" s="62"/>
      <c r="E19" s="62"/>
      <c r="F19" s="62"/>
    </row>
    <row r="20" spans="1:8" ht="15" customHeight="1" x14ac:dyDescent="0.25">
      <c r="A20" s="62"/>
      <c r="B20" s="62"/>
      <c r="C20" s="62"/>
      <c r="D20" s="62"/>
      <c r="E20" s="62"/>
      <c r="F20" s="62"/>
    </row>
    <row r="21" spans="1:8" ht="15" customHeight="1" x14ac:dyDescent="0.25">
      <c r="A21" s="62"/>
      <c r="B21" s="62"/>
      <c r="C21" s="62"/>
      <c r="D21" s="62"/>
      <c r="E21" s="62"/>
      <c r="F21" s="62"/>
    </row>
    <row r="22" spans="1:8" ht="15" customHeight="1" x14ac:dyDescent="0.25">
      <c r="A22" s="62"/>
      <c r="B22" s="62"/>
      <c r="C22" s="62"/>
      <c r="D22" s="62"/>
      <c r="E22" s="62"/>
      <c r="F22" s="62"/>
    </row>
    <row r="23" spans="1:8" ht="15" customHeight="1" x14ac:dyDescent="0.25">
      <c r="A23" s="62"/>
      <c r="B23" s="62"/>
      <c r="C23" s="62"/>
      <c r="D23" s="62"/>
      <c r="E23" s="62"/>
      <c r="F23" s="62"/>
    </row>
    <row r="24" spans="1:8" ht="15" customHeight="1" x14ac:dyDescent="0.25">
      <c r="A24" s="142" t="s">
        <v>1736</v>
      </c>
      <c r="B24" s="142"/>
      <c r="C24" s="142"/>
      <c r="D24" s="142"/>
      <c r="E24" s="142"/>
      <c r="F24" s="142"/>
    </row>
    <row r="25" spans="1:8" ht="15" customHeight="1" x14ac:dyDescent="0.25">
      <c r="A25" s="142"/>
      <c r="B25" s="142"/>
      <c r="C25" s="142"/>
      <c r="D25" s="142"/>
      <c r="E25" s="142"/>
      <c r="F25" s="142"/>
    </row>
    <row r="26" spans="1:8" ht="15" customHeight="1" x14ac:dyDescent="0.25">
      <c r="A26" s="142"/>
      <c r="B26" s="142"/>
      <c r="C26" s="142"/>
      <c r="D26" s="142"/>
      <c r="E26" s="142"/>
      <c r="F26" s="142"/>
      <c r="H26" s="70" t="s">
        <v>1737</v>
      </c>
    </row>
    <row r="27" spans="1:8" ht="15" customHeight="1" x14ac:dyDescent="0.25">
      <c r="A27" s="142"/>
      <c r="B27" s="142"/>
      <c r="C27" s="142"/>
      <c r="D27" s="142"/>
      <c r="E27" s="142"/>
      <c r="F27" s="142"/>
    </row>
    <row r="28" spans="1:8" ht="15" customHeight="1" x14ac:dyDescent="0.25">
      <c r="A28" s="142"/>
      <c r="B28" s="142"/>
      <c r="C28" s="142"/>
      <c r="D28" s="142"/>
      <c r="E28" s="142"/>
      <c r="F28" s="142"/>
    </row>
    <row r="29" spans="1:8" ht="15" customHeight="1" x14ac:dyDescent="0.25">
      <c r="A29" s="62"/>
      <c r="B29" s="62"/>
      <c r="C29" s="62"/>
      <c r="D29" s="62"/>
      <c r="E29" s="62"/>
      <c r="F29" s="62"/>
    </row>
    <row r="30" spans="1:8" ht="15" customHeight="1" x14ac:dyDescent="0.25">
      <c r="A30" s="62"/>
      <c r="B30" s="62"/>
      <c r="C30" s="62"/>
      <c r="D30" s="62"/>
      <c r="E30" s="62"/>
      <c r="F30" s="62"/>
    </row>
    <row r="31" spans="1:8" ht="15" customHeight="1" x14ac:dyDescent="0.25">
      <c r="A31" s="142" t="s">
        <v>1738</v>
      </c>
      <c r="B31" s="142"/>
      <c r="C31" s="142"/>
      <c r="D31" s="142"/>
      <c r="E31" s="142"/>
      <c r="F31" s="142"/>
    </row>
    <row r="32" spans="1:8" ht="15" customHeight="1" x14ac:dyDescent="0.25">
      <c r="A32" s="142"/>
      <c r="B32" s="142"/>
      <c r="C32" s="142"/>
      <c r="D32" s="142"/>
      <c r="E32" s="142"/>
      <c r="F32" s="142"/>
    </row>
    <row r="33" spans="1:6" ht="15" customHeight="1" x14ac:dyDescent="0.25">
      <c r="A33" s="142"/>
      <c r="B33" s="142"/>
      <c r="C33" s="142"/>
      <c r="D33" s="142"/>
      <c r="E33" s="142"/>
      <c r="F33" s="142"/>
    </row>
    <row r="34" spans="1:6" ht="15" customHeight="1" x14ac:dyDescent="0.25">
      <c r="A34" s="62"/>
      <c r="B34" s="62"/>
      <c r="C34" s="62"/>
      <c r="D34" s="62"/>
      <c r="E34" s="62"/>
      <c r="F34" s="62"/>
    </row>
    <row r="35" spans="1:6" ht="15" customHeight="1" x14ac:dyDescent="0.25">
      <c r="A35" s="62"/>
      <c r="B35" s="62"/>
      <c r="C35" s="62"/>
      <c r="D35" s="62"/>
      <c r="E35" s="62"/>
      <c r="F35" s="62"/>
    </row>
    <row r="36" spans="1:6" ht="15" customHeight="1" x14ac:dyDescent="0.25">
      <c r="A36" s="62"/>
      <c r="B36" s="62"/>
      <c r="C36" s="62"/>
      <c r="D36" s="62"/>
      <c r="E36" s="62"/>
      <c r="F36" s="62"/>
    </row>
    <row r="37" spans="1:6" ht="15" customHeight="1" x14ac:dyDescent="0.25">
      <c r="A37" s="62"/>
      <c r="B37" s="62"/>
      <c r="C37" s="62"/>
      <c r="D37" s="62"/>
      <c r="E37" s="62"/>
      <c r="F37" s="62"/>
    </row>
    <row r="38" spans="1:6" ht="15" customHeight="1" x14ac:dyDescent="0.25">
      <c r="A38" s="62"/>
      <c r="B38" s="62"/>
      <c r="C38" s="62"/>
      <c r="D38" s="62"/>
      <c r="E38" s="62"/>
      <c r="F38" s="62"/>
    </row>
    <row r="39" spans="1:6" ht="15" customHeight="1" x14ac:dyDescent="0.25">
      <c r="A39" s="62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9">
    <mergeCell ref="A24:F28"/>
    <mergeCell ref="A31:F33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
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3">
    <pageSetUpPr fitToPage="1"/>
  </sheetPr>
  <dimension ref="A2:H45"/>
  <sheetViews>
    <sheetView showGridLines="0" view="pageBreakPreview" topLeftCell="A34" zoomScaleNormal="100" zoomScaleSheetLayoutView="100" workbookViewId="0">
      <selection activeCell="B40" sqref="B40:F45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B15" s="62"/>
      <c r="C15" s="62"/>
      <c r="D15" s="62"/>
      <c r="E15" s="62"/>
      <c r="F15" s="62"/>
    </row>
    <row r="16" spans="1:6" ht="15" customHeight="1" x14ac:dyDescent="0.25">
      <c r="A16" s="62"/>
      <c r="B16" s="62"/>
      <c r="C16" s="62"/>
      <c r="D16" s="62"/>
      <c r="E16" s="62"/>
      <c r="F16" s="62"/>
    </row>
    <row r="17" spans="1:8" ht="15" customHeight="1" x14ac:dyDescent="0.25">
      <c r="A17" s="62"/>
      <c r="B17" s="62"/>
      <c r="C17" s="62"/>
      <c r="D17" s="62"/>
      <c r="E17" s="62"/>
      <c r="F17" s="62"/>
    </row>
    <row r="18" spans="1:8" ht="15" customHeight="1" x14ac:dyDescent="0.25">
      <c r="A18" s="62"/>
      <c r="B18" s="62"/>
      <c r="C18" s="62"/>
      <c r="D18" s="62"/>
      <c r="E18" s="62"/>
      <c r="F18" s="62"/>
    </row>
    <row r="19" spans="1:8" ht="15" customHeight="1" x14ac:dyDescent="0.25">
      <c r="A19" s="62"/>
      <c r="B19" s="62"/>
      <c r="C19" s="62"/>
      <c r="D19" s="62"/>
      <c r="E19" s="62"/>
      <c r="F19" s="62"/>
    </row>
    <row r="20" spans="1:8" ht="15" customHeight="1" x14ac:dyDescent="0.25">
      <c r="A20" s="62"/>
      <c r="B20" s="62"/>
      <c r="C20" s="62"/>
      <c r="D20" s="62"/>
      <c r="E20" s="62"/>
      <c r="F20" s="62"/>
    </row>
    <row r="21" spans="1:8" ht="15" customHeight="1" x14ac:dyDescent="0.25">
      <c r="A21" s="62"/>
      <c r="B21" s="62"/>
      <c r="C21" s="62"/>
      <c r="D21" s="62"/>
      <c r="E21" s="62"/>
      <c r="F21" s="62"/>
    </row>
    <row r="22" spans="1:8" ht="15" customHeight="1" x14ac:dyDescent="0.25">
      <c r="A22" s="62"/>
      <c r="B22" s="62"/>
      <c r="C22" s="62"/>
      <c r="D22" s="62"/>
      <c r="E22" s="62"/>
      <c r="F22" s="62"/>
    </row>
    <row r="23" spans="1:8" ht="15" customHeight="1" x14ac:dyDescent="0.25">
      <c r="A23" s="62"/>
      <c r="B23" s="62"/>
      <c r="C23" s="62"/>
      <c r="D23" s="62"/>
      <c r="E23" s="62"/>
      <c r="F23" s="62"/>
    </row>
    <row r="24" spans="1:8" ht="15" customHeight="1" x14ac:dyDescent="0.25">
      <c r="A24" s="142" t="s">
        <v>1736</v>
      </c>
      <c r="B24" s="142"/>
      <c r="C24" s="142"/>
      <c r="D24" s="142"/>
      <c r="E24" s="142"/>
      <c r="F24" s="142"/>
    </row>
    <row r="25" spans="1:8" ht="15" customHeight="1" x14ac:dyDescent="0.25">
      <c r="A25" s="142"/>
      <c r="B25" s="142"/>
      <c r="C25" s="142"/>
      <c r="D25" s="142"/>
      <c r="E25" s="142"/>
      <c r="F25" s="142"/>
    </row>
    <row r="26" spans="1:8" ht="15" customHeight="1" x14ac:dyDescent="0.25">
      <c r="A26" s="142"/>
      <c r="B26" s="142"/>
      <c r="C26" s="142"/>
      <c r="D26" s="142"/>
      <c r="E26" s="142"/>
      <c r="F26" s="142"/>
      <c r="H26" s="70" t="s">
        <v>1737</v>
      </c>
    </row>
    <row r="27" spans="1:8" ht="15" customHeight="1" x14ac:dyDescent="0.25">
      <c r="A27" s="142"/>
      <c r="B27" s="142"/>
      <c r="C27" s="142"/>
      <c r="D27" s="142"/>
      <c r="E27" s="142"/>
      <c r="F27" s="142"/>
    </row>
    <row r="28" spans="1:8" ht="15" customHeight="1" x14ac:dyDescent="0.25">
      <c r="A28" s="142"/>
      <c r="B28" s="142"/>
      <c r="C28" s="142"/>
      <c r="D28" s="142"/>
      <c r="E28" s="142"/>
      <c r="F28" s="142"/>
    </row>
    <row r="29" spans="1:8" ht="15" customHeight="1" x14ac:dyDescent="0.25">
      <c r="A29" s="62"/>
      <c r="B29" s="62"/>
      <c r="C29" s="62"/>
      <c r="D29" s="62"/>
      <c r="E29" s="62"/>
      <c r="F29" s="62"/>
    </row>
    <row r="30" spans="1:8" ht="15" customHeight="1" x14ac:dyDescent="0.25">
      <c r="A30" s="62"/>
      <c r="B30" s="62"/>
      <c r="C30" s="62"/>
      <c r="D30" s="62"/>
      <c r="E30" s="62"/>
      <c r="F30" s="62"/>
    </row>
    <row r="31" spans="1:8" ht="15" customHeight="1" x14ac:dyDescent="0.25">
      <c r="A31" s="142" t="s">
        <v>1739</v>
      </c>
      <c r="B31" s="142"/>
      <c r="C31" s="142"/>
      <c r="D31" s="142"/>
      <c r="E31" s="142"/>
      <c r="F31" s="142"/>
    </row>
    <row r="32" spans="1:8" ht="15" customHeight="1" x14ac:dyDescent="0.25">
      <c r="A32" s="142"/>
      <c r="B32" s="142"/>
      <c r="C32" s="142"/>
      <c r="D32" s="142"/>
      <c r="E32" s="142"/>
      <c r="F32" s="142"/>
    </row>
    <row r="33" spans="1:6" ht="15" customHeight="1" x14ac:dyDescent="0.25">
      <c r="A33" s="142"/>
      <c r="B33" s="142"/>
      <c r="C33" s="142"/>
      <c r="D33" s="142"/>
      <c r="E33" s="142"/>
      <c r="F33" s="142"/>
    </row>
    <row r="34" spans="1:6" ht="15" customHeight="1" x14ac:dyDescent="0.25">
      <c r="A34" s="62"/>
      <c r="B34" s="62"/>
      <c r="C34" s="62"/>
      <c r="D34" s="62"/>
      <c r="E34" s="62"/>
      <c r="F34" s="62"/>
    </row>
    <row r="35" spans="1:6" ht="15" customHeight="1" x14ac:dyDescent="0.25">
      <c r="A35" s="62"/>
      <c r="B35" s="62"/>
      <c r="C35" s="62"/>
      <c r="D35" s="62"/>
      <c r="E35" s="62"/>
      <c r="F35" s="62"/>
    </row>
    <row r="36" spans="1:6" ht="15" customHeight="1" x14ac:dyDescent="0.25">
      <c r="A36" s="62"/>
      <c r="B36" s="62"/>
      <c r="C36" s="62"/>
      <c r="D36" s="62"/>
      <c r="E36" s="62"/>
      <c r="F36" s="62"/>
    </row>
    <row r="37" spans="1:6" ht="15" customHeight="1" x14ac:dyDescent="0.25">
      <c r="A37" s="62"/>
      <c r="B37" s="62"/>
      <c r="C37" s="62"/>
      <c r="D37" s="62"/>
      <c r="E37" s="62"/>
      <c r="F37" s="62"/>
    </row>
    <row r="38" spans="1:6" ht="15" customHeight="1" x14ac:dyDescent="0.25">
      <c r="A38" s="62"/>
      <c r="B38" s="62"/>
      <c r="C38" s="62"/>
      <c r="D38" s="62"/>
      <c r="E38" s="62"/>
      <c r="F38" s="62"/>
    </row>
    <row r="39" spans="1:6" ht="15" customHeight="1" x14ac:dyDescent="0.25">
      <c r="A39" s="62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9">
    <mergeCell ref="A24:F28"/>
    <mergeCell ref="A31:F33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4">
    <pageSetUpPr fitToPage="1"/>
  </sheetPr>
  <dimension ref="A2:H45"/>
  <sheetViews>
    <sheetView showGridLines="0" view="pageBreakPreview" topLeftCell="A25" zoomScaleNormal="100" zoomScaleSheetLayoutView="100" workbookViewId="0">
      <selection activeCell="B40" sqref="B40:F45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B15" s="62"/>
      <c r="C15" s="62"/>
      <c r="D15" s="62"/>
      <c r="E15" s="62"/>
      <c r="F15" s="62"/>
    </row>
    <row r="16" spans="1:6" ht="15" customHeight="1" x14ac:dyDescent="0.25">
      <c r="A16" s="62"/>
      <c r="B16" s="62"/>
      <c r="C16" s="62"/>
      <c r="D16" s="62"/>
      <c r="E16" s="62"/>
      <c r="F16" s="62"/>
    </row>
    <row r="17" spans="1:8" ht="15" customHeight="1" x14ac:dyDescent="0.25">
      <c r="A17" s="62"/>
      <c r="B17" s="62"/>
      <c r="C17" s="62"/>
      <c r="D17" s="62"/>
      <c r="E17" s="62"/>
      <c r="F17" s="62"/>
    </row>
    <row r="18" spans="1:8" ht="15" customHeight="1" x14ac:dyDescent="0.25">
      <c r="A18" s="62"/>
      <c r="B18" s="62"/>
      <c r="C18" s="62"/>
      <c r="D18" s="62"/>
      <c r="E18" s="62"/>
      <c r="F18" s="62"/>
    </row>
    <row r="19" spans="1:8" ht="15" customHeight="1" x14ac:dyDescent="0.25">
      <c r="A19" s="62"/>
      <c r="B19" s="62"/>
      <c r="C19" s="62"/>
      <c r="D19" s="62"/>
      <c r="E19" s="62"/>
      <c r="F19" s="62"/>
    </row>
    <row r="20" spans="1:8" ht="15" customHeight="1" x14ac:dyDescent="0.25">
      <c r="A20" s="62"/>
      <c r="B20" s="62"/>
      <c r="C20" s="62"/>
      <c r="D20" s="62"/>
      <c r="E20" s="62"/>
      <c r="F20" s="62"/>
    </row>
    <row r="21" spans="1:8" ht="15" customHeight="1" x14ac:dyDescent="0.25">
      <c r="A21" s="62"/>
      <c r="B21" s="62"/>
      <c r="C21" s="62"/>
      <c r="D21" s="62"/>
      <c r="E21" s="62"/>
      <c r="F21" s="62"/>
    </row>
    <row r="22" spans="1:8" ht="15" customHeight="1" x14ac:dyDescent="0.25">
      <c r="A22" s="62"/>
      <c r="B22" s="62"/>
      <c r="C22" s="62"/>
      <c r="D22" s="62"/>
      <c r="E22" s="62"/>
      <c r="F22" s="62"/>
    </row>
    <row r="23" spans="1:8" ht="15" customHeight="1" x14ac:dyDescent="0.25">
      <c r="A23" s="62"/>
      <c r="B23" s="62"/>
      <c r="C23" s="62"/>
      <c r="D23" s="62"/>
      <c r="E23" s="62"/>
      <c r="F23" s="62"/>
    </row>
    <row r="24" spans="1:8" ht="15" customHeight="1" x14ac:dyDescent="0.25">
      <c r="A24" s="142" t="s">
        <v>1740</v>
      </c>
      <c r="B24" s="142"/>
      <c r="C24" s="142"/>
      <c r="D24" s="142"/>
      <c r="E24" s="142"/>
      <c r="F24" s="142"/>
    </row>
    <row r="25" spans="1:8" ht="15" customHeight="1" x14ac:dyDescent="0.25">
      <c r="A25" s="142"/>
      <c r="B25" s="142"/>
      <c r="C25" s="142"/>
      <c r="D25" s="142"/>
      <c r="E25" s="142"/>
      <c r="F25" s="142"/>
      <c r="H25" s="70" t="s">
        <v>1737</v>
      </c>
    </row>
    <row r="26" spans="1:8" ht="15" customHeight="1" x14ac:dyDescent="0.25">
      <c r="A26" s="142"/>
      <c r="B26" s="142"/>
      <c r="C26" s="142"/>
      <c r="D26" s="142"/>
      <c r="E26" s="142"/>
      <c r="F26" s="142"/>
    </row>
    <row r="27" spans="1:8" ht="15" customHeight="1" x14ac:dyDescent="0.25">
      <c r="A27" s="142"/>
      <c r="B27" s="142"/>
      <c r="C27" s="142"/>
      <c r="D27" s="142"/>
      <c r="E27" s="142"/>
      <c r="F27" s="142"/>
      <c r="H27" s="70" t="s">
        <v>1741</v>
      </c>
    </row>
    <row r="28" spans="1:8" ht="15" customHeight="1" x14ac:dyDescent="0.25">
      <c r="A28" s="142"/>
      <c r="B28" s="142"/>
      <c r="C28" s="142"/>
      <c r="D28" s="142"/>
      <c r="E28" s="142"/>
      <c r="F28" s="142"/>
    </row>
    <row r="29" spans="1:8" ht="15" customHeight="1" x14ac:dyDescent="0.25">
      <c r="A29" s="62"/>
      <c r="B29" s="62"/>
      <c r="C29" s="62"/>
      <c r="D29" s="62"/>
      <c r="E29" s="62"/>
      <c r="F29" s="62"/>
    </row>
    <row r="30" spans="1:8" ht="15" customHeight="1" x14ac:dyDescent="0.25">
      <c r="A30" s="62"/>
      <c r="B30" s="62"/>
      <c r="C30" s="62"/>
      <c r="D30" s="62"/>
      <c r="E30" s="62"/>
      <c r="F30" s="62"/>
    </row>
    <row r="31" spans="1:8" ht="15" customHeight="1" x14ac:dyDescent="0.25">
      <c r="A31" s="142" t="s">
        <v>1738</v>
      </c>
      <c r="B31" s="142"/>
      <c r="C31" s="142"/>
      <c r="D31" s="142"/>
      <c r="E31" s="142"/>
      <c r="F31" s="142"/>
    </row>
    <row r="32" spans="1:8" ht="15" customHeight="1" x14ac:dyDescent="0.25">
      <c r="A32" s="142"/>
      <c r="B32" s="142"/>
      <c r="C32" s="142"/>
      <c r="D32" s="142"/>
      <c r="E32" s="142"/>
      <c r="F32" s="142"/>
    </row>
    <row r="33" spans="1:6" ht="15" customHeight="1" x14ac:dyDescent="0.25">
      <c r="A33" s="142"/>
      <c r="B33" s="142"/>
      <c r="C33" s="142"/>
      <c r="D33" s="142"/>
      <c r="E33" s="142"/>
      <c r="F33" s="142"/>
    </row>
    <row r="34" spans="1:6" ht="15" customHeight="1" x14ac:dyDescent="0.25">
      <c r="A34" s="62"/>
      <c r="B34" s="62"/>
      <c r="C34" s="62"/>
      <c r="D34" s="62"/>
      <c r="E34" s="62"/>
      <c r="F34" s="62"/>
    </row>
    <row r="35" spans="1:6" ht="15" customHeight="1" x14ac:dyDescent="0.25">
      <c r="A35" s="62"/>
      <c r="B35" s="62"/>
      <c r="C35" s="62"/>
      <c r="D35" s="62"/>
      <c r="E35" s="62"/>
      <c r="F35" s="62"/>
    </row>
    <row r="36" spans="1:6" ht="15" customHeight="1" x14ac:dyDescent="0.25">
      <c r="A36" s="62"/>
      <c r="B36" s="62"/>
      <c r="C36" s="62"/>
      <c r="D36" s="62"/>
      <c r="E36" s="62"/>
      <c r="F36" s="62"/>
    </row>
    <row r="37" spans="1:6" ht="15" customHeight="1" x14ac:dyDescent="0.25">
      <c r="A37" s="62"/>
      <c r="B37" s="62"/>
      <c r="C37" s="62"/>
      <c r="D37" s="62"/>
      <c r="E37" s="62"/>
      <c r="F37" s="62"/>
    </row>
    <row r="38" spans="1:6" ht="15" customHeight="1" x14ac:dyDescent="0.25">
      <c r="A38" s="62"/>
      <c r="B38" s="62"/>
      <c r="C38" s="62"/>
      <c r="D38" s="62"/>
      <c r="E38" s="62"/>
      <c r="F38" s="62"/>
    </row>
    <row r="39" spans="1:6" ht="15" customHeight="1" x14ac:dyDescent="0.25">
      <c r="A39" s="62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9">
    <mergeCell ref="A24:F28"/>
    <mergeCell ref="A31:F33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5">
    <pageSetUpPr fitToPage="1"/>
  </sheetPr>
  <dimension ref="A2:H45"/>
  <sheetViews>
    <sheetView showGridLines="0" view="pageBreakPreview" topLeftCell="A22" zoomScaleNormal="100" zoomScaleSheetLayoutView="100" workbookViewId="0">
      <selection activeCell="B40" sqref="B40:F45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B15" s="62"/>
      <c r="C15" s="62"/>
      <c r="D15" s="62"/>
      <c r="E15" s="62"/>
      <c r="F15" s="62"/>
    </row>
    <row r="16" spans="1:6" ht="15" customHeight="1" x14ac:dyDescent="0.25">
      <c r="A16" s="62"/>
      <c r="B16" s="62"/>
      <c r="C16" s="62"/>
      <c r="D16" s="62"/>
      <c r="E16" s="62"/>
      <c r="F16" s="62"/>
    </row>
    <row r="17" spans="1:8" ht="15" customHeight="1" x14ac:dyDescent="0.25">
      <c r="A17" s="62"/>
      <c r="B17" s="62"/>
      <c r="C17" s="62"/>
      <c r="D17" s="62"/>
      <c r="E17" s="62"/>
      <c r="F17" s="62"/>
    </row>
    <row r="18" spans="1:8" ht="15" customHeight="1" x14ac:dyDescent="0.25">
      <c r="A18" s="62"/>
      <c r="B18" s="62"/>
      <c r="C18" s="62"/>
      <c r="D18" s="62"/>
      <c r="E18" s="62"/>
      <c r="F18" s="62"/>
    </row>
    <row r="19" spans="1:8" ht="15" customHeight="1" x14ac:dyDescent="0.25">
      <c r="A19" s="62"/>
      <c r="B19" s="62"/>
      <c r="C19" s="62"/>
      <c r="D19" s="62"/>
      <c r="E19" s="62"/>
      <c r="F19" s="62"/>
    </row>
    <row r="20" spans="1:8" ht="15" customHeight="1" x14ac:dyDescent="0.25">
      <c r="A20" s="62"/>
      <c r="B20" s="62"/>
      <c r="C20" s="62"/>
      <c r="D20" s="62"/>
      <c r="E20" s="62"/>
      <c r="F20" s="62"/>
    </row>
    <row r="21" spans="1:8" ht="15" customHeight="1" x14ac:dyDescent="0.25">
      <c r="A21" s="62"/>
      <c r="B21" s="62"/>
      <c r="C21" s="62"/>
      <c r="D21" s="62"/>
      <c r="E21" s="62"/>
      <c r="F21" s="62"/>
    </row>
    <row r="22" spans="1:8" ht="15" customHeight="1" x14ac:dyDescent="0.25">
      <c r="A22" s="62"/>
      <c r="B22" s="62"/>
      <c r="C22" s="62"/>
      <c r="D22" s="62"/>
      <c r="E22" s="62"/>
      <c r="F22" s="62"/>
    </row>
    <row r="23" spans="1:8" ht="15" customHeight="1" x14ac:dyDescent="0.25">
      <c r="A23" s="62"/>
      <c r="B23" s="62"/>
      <c r="C23" s="62"/>
      <c r="D23" s="62"/>
      <c r="E23" s="62"/>
      <c r="F23" s="62"/>
    </row>
    <row r="24" spans="1:8" ht="15" customHeight="1" x14ac:dyDescent="0.25">
      <c r="A24" s="142" t="s">
        <v>1740</v>
      </c>
      <c r="B24" s="142"/>
      <c r="C24" s="142"/>
      <c r="D24" s="142"/>
      <c r="E24" s="142"/>
      <c r="F24" s="142"/>
    </row>
    <row r="25" spans="1:8" ht="15" customHeight="1" x14ac:dyDescent="0.25">
      <c r="A25" s="142"/>
      <c r="B25" s="142"/>
      <c r="C25" s="142"/>
      <c r="D25" s="142"/>
      <c r="E25" s="142"/>
      <c r="F25" s="142"/>
    </row>
    <row r="26" spans="1:8" ht="15" customHeight="1" x14ac:dyDescent="0.25">
      <c r="A26" s="142"/>
      <c r="B26" s="142"/>
      <c r="C26" s="142"/>
      <c r="D26" s="142"/>
      <c r="E26" s="142"/>
      <c r="F26" s="142"/>
      <c r="H26" s="70" t="s">
        <v>1737</v>
      </c>
    </row>
    <row r="27" spans="1:8" ht="15" customHeight="1" x14ac:dyDescent="0.25">
      <c r="A27" s="142"/>
      <c r="B27" s="142"/>
      <c r="C27" s="142"/>
      <c r="D27" s="142"/>
      <c r="E27" s="142"/>
      <c r="F27" s="142"/>
    </row>
    <row r="28" spans="1:8" ht="15" customHeight="1" x14ac:dyDescent="0.25">
      <c r="A28" s="142"/>
      <c r="B28" s="142"/>
      <c r="C28" s="142"/>
      <c r="D28" s="142"/>
      <c r="E28" s="142"/>
      <c r="F28" s="142"/>
      <c r="H28" s="70" t="s">
        <v>1741</v>
      </c>
    </row>
    <row r="29" spans="1:8" ht="15" customHeight="1" x14ac:dyDescent="0.25">
      <c r="A29" s="62"/>
      <c r="B29" s="62"/>
      <c r="C29" s="62"/>
      <c r="D29" s="62"/>
      <c r="E29" s="62"/>
      <c r="F29" s="62"/>
    </row>
    <row r="30" spans="1:8" ht="15" customHeight="1" x14ac:dyDescent="0.25">
      <c r="A30" s="62"/>
      <c r="B30" s="62"/>
      <c r="C30" s="62"/>
      <c r="D30" s="62"/>
      <c r="E30" s="62"/>
      <c r="F30" s="62"/>
    </row>
    <row r="31" spans="1:8" ht="15" customHeight="1" x14ac:dyDescent="0.25">
      <c r="A31" s="142" t="s">
        <v>1739</v>
      </c>
      <c r="B31" s="142"/>
      <c r="C31" s="142"/>
      <c r="D31" s="142"/>
      <c r="E31" s="142"/>
      <c r="F31" s="142"/>
    </row>
    <row r="32" spans="1:8" ht="15" customHeight="1" x14ac:dyDescent="0.25">
      <c r="A32" s="142"/>
      <c r="B32" s="142"/>
      <c r="C32" s="142"/>
      <c r="D32" s="142"/>
      <c r="E32" s="142"/>
      <c r="F32" s="142"/>
    </row>
    <row r="33" spans="1:6" ht="15" customHeight="1" x14ac:dyDescent="0.25">
      <c r="A33" s="142"/>
      <c r="B33" s="142"/>
      <c r="C33" s="142"/>
      <c r="D33" s="142"/>
      <c r="E33" s="142"/>
      <c r="F33" s="142"/>
    </row>
    <row r="34" spans="1:6" ht="15" customHeight="1" x14ac:dyDescent="0.25">
      <c r="A34" s="62"/>
      <c r="B34" s="62"/>
      <c r="C34" s="62"/>
      <c r="D34" s="62"/>
      <c r="E34" s="62"/>
      <c r="F34" s="62"/>
    </row>
    <row r="35" spans="1:6" ht="15" customHeight="1" x14ac:dyDescent="0.25">
      <c r="A35" s="62"/>
      <c r="B35" s="62"/>
      <c r="C35" s="62"/>
      <c r="D35" s="62"/>
      <c r="E35" s="62"/>
      <c r="F35" s="62"/>
    </row>
    <row r="36" spans="1:6" ht="15" customHeight="1" x14ac:dyDescent="0.25">
      <c r="A36" s="62"/>
      <c r="B36" s="62"/>
      <c r="C36" s="62"/>
      <c r="D36" s="62"/>
      <c r="E36" s="62"/>
      <c r="F36" s="62"/>
    </row>
    <row r="37" spans="1:6" ht="15" customHeight="1" x14ac:dyDescent="0.25">
      <c r="A37" s="62"/>
      <c r="B37" s="62"/>
      <c r="C37" s="62"/>
      <c r="D37" s="62"/>
      <c r="E37" s="62"/>
      <c r="F37" s="62"/>
    </row>
    <row r="38" spans="1:6" ht="15" customHeight="1" x14ac:dyDescent="0.25">
      <c r="A38" s="62"/>
      <c r="B38" s="62"/>
      <c r="C38" s="62"/>
      <c r="D38" s="62"/>
      <c r="E38" s="62"/>
      <c r="F38" s="62"/>
    </row>
    <row r="39" spans="1:6" ht="15" customHeight="1" x14ac:dyDescent="0.25">
      <c r="A39" s="62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9">
    <mergeCell ref="A24:F28"/>
    <mergeCell ref="A31:F33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
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6">
    <pageSetUpPr fitToPage="1"/>
  </sheetPr>
  <dimension ref="A2:F45"/>
  <sheetViews>
    <sheetView showGridLines="0" view="pageBreakPreview" zoomScaleNormal="100" zoomScaleSheetLayoutView="100" workbookViewId="0">
      <selection activeCell="A29" sqref="A29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B15" s="62"/>
      <c r="C15" s="62"/>
      <c r="D15" s="62"/>
      <c r="E15" s="62"/>
      <c r="F15" s="62"/>
    </row>
    <row r="16" spans="1:6" ht="15" customHeight="1" x14ac:dyDescent="0.25">
      <c r="A16" s="75"/>
      <c r="B16" s="62"/>
      <c r="C16" s="62"/>
      <c r="D16" s="62"/>
      <c r="E16" s="62"/>
      <c r="F16" s="62"/>
    </row>
    <row r="17" spans="1:6" ht="15" customHeight="1" x14ac:dyDescent="0.25">
      <c r="A17" s="75"/>
      <c r="B17" s="62"/>
      <c r="C17" s="62"/>
      <c r="D17" s="62"/>
      <c r="E17" s="62"/>
      <c r="F17" s="62"/>
    </row>
    <row r="18" spans="1:6" ht="15" customHeight="1" x14ac:dyDescent="0.25">
      <c r="A18" s="75"/>
      <c r="B18" s="62"/>
      <c r="C18" s="62"/>
      <c r="D18" s="62"/>
      <c r="E18" s="62"/>
      <c r="F18" s="62"/>
    </row>
    <row r="19" spans="1:6" ht="15" customHeight="1" x14ac:dyDescent="0.25">
      <c r="A19" s="75"/>
      <c r="B19" s="62"/>
      <c r="C19" s="62"/>
      <c r="D19" s="62"/>
      <c r="E19" s="62"/>
      <c r="F19" s="62"/>
    </row>
    <row r="20" spans="1:6" ht="15" customHeight="1" x14ac:dyDescent="0.25">
      <c r="A20" s="75"/>
      <c r="B20" s="62"/>
      <c r="C20" s="62"/>
      <c r="D20" s="62"/>
      <c r="E20" s="62"/>
      <c r="F20" s="62"/>
    </row>
    <row r="21" spans="1:6" ht="15" customHeight="1" x14ac:dyDescent="0.25">
      <c r="A21" s="75"/>
      <c r="B21" s="62"/>
      <c r="C21" s="62"/>
      <c r="D21" s="62"/>
      <c r="E21" s="62"/>
      <c r="F21" s="62"/>
    </row>
    <row r="22" spans="1:6" ht="15" customHeight="1" x14ac:dyDescent="0.25">
      <c r="A22" s="75"/>
      <c r="B22" s="62"/>
      <c r="C22" s="62"/>
      <c r="D22" s="62"/>
      <c r="E22" s="62"/>
      <c r="F22" s="62"/>
    </row>
    <row r="23" spans="1:6" ht="15" customHeight="1" x14ac:dyDescent="0.25">
      <c r="A23" s="75"/>
      <c r="B23" s="62"/>
      <c r="C23" s="62"/>
      <c r="D23" s="62"/>
      <c r="E23" s="62"/>
      <c r="F23" s="62"/>
    </row>
    <row r="24" spans="1:6" ht="15" customHeight="1" x14ac:dyDescent="0.25">
      <c r="A24" s="146" t="s">
        <v>1753</v>
      </c>
      <c r="B24" s="146"/>
      <c r="C24" s="146"/>
      <c r="D24" s="146"/>
      <c r="E24" s="146"/>
      <c r="F24" s="146"/>
    </row>
    <row r="25" spans="1:6" ht="15" customHeight="1" x14ac:dyDescent="0.25">
      <c r="A25" s="146"/>
      <c r="B25" s="146"/>
      <c r="C25" s="146"/>
      <c r="D25" s="146"/>
      <c r="E25" s="146"/>
      <c r="F25" s="146"/>
    </row>
    <row r="26" spans="1:6" ht="15" customHeight="1" x14ac:dyDescent="0.25">
      <c r="A26" s="146"/>
      <c r="B26" s="146"/>
      <c r="C26" s="146"/>
      <c r="D26" s="146"/>
      <c r="E26" s="146"/>
      <c r="F26" s="146"/>
    </row>
    <row r="27" spans="1:6" ht="15" customHeight="1" x14ac:dyDescent="0.25">
      <c r="A27" s="146"/>
      <c r="B27" s="146"/>
      <c r="C27" s="146"/>
      <c r="D27" s="146"/>
      <c r="E27" s="146"/>
      <c r="F27" s="146"/>
    </row>
    <row r="28" spans="1:6" ht="15" customHeight="1" x14ac:dyDescent="0.25">
      <c r="A28" s="146"/>
      <c r="B28" s="146"/>
      <c r="C28" s="146"/>
      <c r="D28" s="146"/>
      <c r="E28" s="146"/>
      <c r="F28" s="146"/>
    </row>
    <row r="29" spans="1:6" ht="15" customHeight="1" x14ac:dyDescent="0.25">
      <c r="A29" s="75"/>
      <c r="B29" s="62"/>
      <c r="C29" s="62"/>
      <c r="D29" s="62"/>
      <c r="E29" s="62"/>
      <c r="F29" s="62"/>
    </row>
    <row r="30" spans="1:6" ht="15" customHeight="1" x14ac:dyDescent="0.25">
      <c r="A30" s="75"/>
      <c r="B30" s="62"/>
      <c r="C30" s="62"/>
      <c r="D30" s="62"/>
      <c r="E30" s="62"/>
      <c r="F30" s="62"/>
    </row>
    <row r="31" spans="1:6" ht="15" customHeight="1" x14ac:dyDescent="0.25">
      <c r="A31" s="75"/>
      <c r="B31" s="62"/>
      <c r="C31" s="62"/>
      <c r="D31" s="62"/>
      <c r="E31" s="62"/>
      <c r="F31" s="62"/>
    </row>
    <row r="32" spans="1:6" ht="15" customHeight="1" x14ac:dyDescent="0.25">
      <c r="A32" s="75"/>
      <c r="B32" s="62"/>
      <c r="C32" s="62"/>
      <c r="D32" s="62"/>
      <c r="E32" s="62"/>
      <c r="F32" s="62"/>
    </row>
    <row r="33" spans="1:6" ht="15" customHeight="1" x14ac:dyDescent="0.25">
      <c r="A33" s="75"/>
      <c r="B33" s="62"/>
      <c r="C33" s="62"/>
      <c r="D33" s="62"/>
      <c r="E33" s="62"/>
      <c r="F33" s="62"/>
    </row>
    <row r="34" spans="1:6" ht="15" customHeight="1" x14ac:dyDescent="0.25">
      <c r="A34" s="75"/>
      <c r="B34" s="62"/>
      <c r="C34" s="62"/>
      <c r="D34" s="62"/>
      <c r="E34" s="62"/>
      <c r="F34" s="62"/>
    </row>
    <row r="35" spans="1:6" ht="15" customHeight="1" x14ac:dyDescent="0.25">
      <c r="A35" s="75"/>
      <c r="B35" s="62"/>
      <c r="C35" s="62"/>
      <c r="D35" s="62"/>
      <c r="E35" s="62"/>
      <c r="F35" s="62"/>
    </row>
    <row r="36" spans="1:6" ht="15" customHeight="1" x14ac:dyDescent="0.25">
      <c r="A36" s="75"/>
      <c r="B36" s="62"/>
      <c r="C36" s="62"/>
      <c r="D36" s="62"/>
      <c r="E36" s="62"/>
      <c r="F36" s="62"/>
    </row>
    <row r="37" spans="1:6" ht="15" customHeight="1" x14ac:dyDescent="0.25">
      <c r="A37" s="75"/>
      <c r="B37" s="62"/>
      <c r="C37" s="62"/>
      <c r="D37" s="62"/>
      <c r="E37" s="62"/>
      <c r="F37" s="62"/>
    </row>
    <row r="38" spans="1:6" ht="15" customHeight="1" x14ac:dyDescent="0.25">
      <c r="A38" s="75"/>
      <c r="B38" s="62"/>
      <c r="C38" s="62"/>
      <c r="D38" s="62"/>
      <c r="E38" s="62"/>
      <c r="F38" s="62"/>
    </row>
    <row r="39" spans="1:6" ht="15" customHeight="1" x14ac:dyDescent="0.25">
      <c r="A39" s="75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8">
    <mergeCell ref="A24:F28"/>
    <mergeCell ref="B40:F45"/>
    <mergeCell ref="B2:F2"/>
    <mergeCell ref="B3:F3"/>
    <mergeCell ref="B4:F4"/>
    <mergeCell ref="B5:F5"/>
    <mergeCell ref="B6:F6"/>
    <mergeCell ref="A9:F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7">
    <pageSetUpPr fitToPage="1"/>
  </sheetPr>
  <dimension ref="A2:F45"/>
  <sheetViews>
    <sheetView showGridLines="0" view="pageBreakPreview" topLeftCell="A3" zoomScaleNormal="100" zoomScaleSheetLayoutView="100" workbookViewId="0">
      <selection activeCell="M24" sqref="M24"/>
    </sheetView>
  </sheetViews>
  <sheetFormatPr defaultColWidth="11.42578125" defaultRowHeight="15" customHeight="1" x14ac:dyDescent="0.25"/>
  <cols>
    <col min="1" max="1" width="1.85546875" style="3" customWidth="1"/>
    <col min="2" max="2" width="6.85546875" style="3" customWidth="1"/>
    <col min="3" max="3" width="60.42578125" style="3" customWidth="1"/>
    <col min="4" max="4" width="6.5703125" style="3" customWidth="1"/>
    <col min="5" max="5" width="6" style="3" bestFit="1" customWidth="1"/>
    <col min="6" max="6" width="13" style="3" customWidth="1"/>
    <col min="7" max="7" width="2.140625" style="3" customWidth="1"/>
    <col min="8" max="16384" width="11.42578125" style="3"/>
  </cols>
  <sheetData>
    <row r="2" spans="1:6" ht="15" customHeight="1" x14ac:dyDescent="0.25">
      <c r="A2" s="60"/>
      <c r="B2" s="137"/>
      <c r="C2" s="137"/>
      <c r="D2" s="137"/>
      <c r="E2" s="137"/>
      <c r="F2" s="137"/>
    </row>
    <row r="3" spans="1:6" ht="15" customHeight="1" x14ac:dyDescent="0.25">
      <c r="A3" s="60"/>
      <c r="B3" s="138"/>
      <c r="C3" s="138"/>
      <c r="D3" s="138"/>
      <c r="E3" s="138"/>
      <c r="F3" s="138"/>
    </row>
    <row r="4" spans="1:6" ht="15" customHeight="1" x14ac:dyDescent="0.25">
      <c r="B4" s="143"/>
      <c r="C4" s="143"/>
      <c r="D4" s="143"/>
      <c r="E4" s="143"/>
      <c r="F4" s="143"/>
    </row>
    <row r="5" spans="1:6" ht="15" customHeight="1" x14ac:dyDescent="0.25">
      <c r="B5" s="143"/>
      <c r="C5" s="143"/>
      <c r="D5" s="143"/>
      <c r="E5" s="143"/>
      <c r="F5" s="143"/>
    </row>
    <row r="6" spans="1:6" ht="15" customHeight="1" x14ac:dyDescent="0.25">
      <c r="B6" s="144"/>
      <c r="C6" s="145"/>
      <c r="D6" s="145"/>
      <c r="E6" s="145"/>
      <c r="F6" s="145"/>
    </row>
    <row r="9" spans="1:6" ht="22.5" x14ac:dyDescent="0.25">
      <c r="A9" s="139" t="s">
        <v>1732</v>
      </c>
      <c r="B9" s="139"/>
      <c r="C9" s="139"/>
      <c r="D9" s="139"/>
      <c r="E9" s="139"/>
      <c r="F9" s="139"/>
    </row>
    <row r="13" spans="1:6" ht="15" customHeight="1" x14ac:dyDescent="0.25">
      <c r="B13" s="74"/>
    </row>
    <row r="14" spans="1:6" ht="15" customHeight="1" x14ac:dyDescent="0.25">
      <c r="B14" s="1"/>
      <c r="C14" s="1"/>
      <c r="D14" s="1"/>
      <c r="E14" s="1"/>
      <c r="F14" s="1"/>
    </row>
    <row r="15" spans="1:6" ht="15" customHeight="1" x14ac:dyDescent="0.25">
      <c r="B15" s="62"/>
      <c r="C15" s="62"/>
      <c r="D15" s="62"/>
      <c r="E15" s="62"/>
      <c r="F15" s="62"/>
    </row>
    <row r="16" spans="1:6" ht="15" customHeight="1" x14ac:dyDescent="0.25">
      <c r="A16" s="75"/>
      <c r="B16" s="62"/>
      <c r="C16" s="62"/>
      <c r="D16" s="62"/>
      <c r="E16" s="62"/>
      <c r="F16" s="62"/>
    </row>
    <row r="17" spans="1:6" ht="15" customHeight="1" x14ac:dyDescent="0.25">
      <c r="A17" s="75"/>
      <c r="B17" s="62"/>
      <c r="C17" s="62"/>
      <c r="D17" s="62"/>
      <c r="E17" s="62"/>
      <c r="F17" s="62"/>
    </row>
    <row r="18" spans="1:6" ht="15" customHeight="1" x14ac:dyDescent="0.25">
      <c r="A18" s="75"/>
      <c r="B18" s="62"/>
      <c r="C18" s="62"/>
      <c r="D18" s="62"/>
      <c r="E18" s="62"/>
      <c r="F18" s="62"/>
    </row>
    <row r="19" spans="1:6" ht="15" customHeight="1" x14ac:dyDescent="0.25">
      <c r="A19" s="75"/>
      <c r="B19" s="62"/>
      <c r="C19" s="62"/>
      <c r="D19" s="62"/>
      <c r="E19" s="62"/>
      <c r="F19" s="62"/>
    </row>
    <row r="20" spans="1:6" ht="15" customHeight="1" x14ac:dyDescent="0.25">
      <c r="A20" s="75"/>
      <c r="B20" s="62"/>
      <c r="C20" s="62"/>
      <c r="D20" s="62"/>
      <c r="E20" s="62"/>
      <c r="F20" s="62"/>
    </row>
    <row r="21" spans="1:6" ht="15" customHeight="1" x14ac:dyDescent="0.25">
      <c r="A21" s="75"/>
      <c r="B21" s="62"/>
      <c r="C21" s="62"/>
      <c r="D21" s="62"/>
      <c r="E21" s="62"/>
      <c r="F21" s="62"/>
    </row>
    <row r="22" spans="1:6" ht="15" customHeight="1" x14ac:dyDescent="0.25">
      <c r="A22" s="75"/>
      <c r="B22" s="62"/>
      <c r="C22" s="62"/>
      <c r="D22" s="62"/>
      <c r="E22" s="62"/>
      <c r="F22" s="62"/>
    </row>
    <row r="23" spans="1:6" ht="15" customHeight="1" x14ac:dyDescent="0.25">
      <c r="A23" s="142" t="s">
        <v>1754</v>
      </c>
      <c r="B23" s="142"/>
      <c r="C23" s="142"/>
      <c r="D23" s="142"/>
      <c r="E23" s="142"/>
      <c r="F23" s="142"/>
    </row>
    <row r="24" spans="1:6" ht="15" customHeight="1" x14ac:dyDescent="0.25">
      <c r="A24" s="142"/>
      <c r="B24" s="142"/>
      <c r="C24" s="142"/>
      <c r="D24" s="142"/>
      <c r="E24" s="142"/>
      <c r="F24" s="142"/>
    </row>
    <row r="25" spans="1:6" ht="15" customHeight="1" x14ac:dyDescent="0.25">
      <c r="A25" s="142"/>
      <c r="B25" s="142"/>
      <c r="C25" s="142"/>
      <c r="D25" s="142"/>
      <c r="E25" s="142"/>
      <c r="F25" s="142"/>
    </row>
    <row r="26" spans="1:6" ht="15" customHeight="1" x14ac:dyDescent="0.25">
      <c r="A26" s="142"/>
      <c r="B26" s="142"/>
      <c r="C26" s="142"/>
      <c r="D26" s="142"/>
      <c r="E26" s="142"/>
      <c r="F26" s="142"/>
    </row>
    <row r="27" spans="1:6" ht="15" customHeight="1" x14ac:dyDescent="0.25">
      <c r="A27" s="142"/>
      <c r="B27" s="142"/>
      <c r="C27" s="142"/>
      <c r="D27" s="142"/>
      <c r="E27" s="142"/>
      <c r="F27" s="142"/>
    </row>
    <row r="28" spans="1:6" ht="15" customHeight="1" x14ac:dyDescent="0.25">
      <c r="A28" s="142"/>
      <c r="B28" s="142"/>
      <c r="C28" s="142"/>
      <c r="D28" s="142"/>
      <c r="E28" s="142"/>
      <c r="F28" s="142"/>
    </row>
    <row r="29" spans="1:6" ht="15" customHeight="1" x14ac:dyDescent="0.25">
      <c r="A29" s="142"/>
      <c r="B29" s="142"/>
      <c r="C29" s="142"/>
      <c r="D29" s="142"/>
      <c r="E29" s="142"/>
      <c r="F29" s="142"/>
    </row>
    <row r="30" spans="1:6" ht="15" customHeight="1" x14ac:dyDescent="0.25">
      <c r="A30" s="75"/>
      <c r="B30" s="62"/>
      <c r="C30" s="62"/>
      <c r="D30" s="62"/>
      <c r="E30" s="62"/>
      <c r="F30" s="62"/>
    </row>
    <row r="31" spans="1:6" ht="15" customHeight="1" x14ac:dyDescent="0.25">
      <c r="A31" s="75"/>
      <c r="B31" s="62"/>
      <c r="C31" s="62"/>
      <c r="D31" s="62"/>
      <c r="E31" s="62"/>
      <c r="F31" s="62"/>
    </row>
    <row r="32" spans="1:6" ht="15" customHeight="1" x14ac:dyDescent="0.25">
      <c r="A32" s="75"/>
      <c r="B32" s="62"/>
      <c r="C32" s="62"/>
      <c r="D32" s="62"/>
      <c r="E32" s="62"/>
      <c r="F32" s="62"/>
    </row>
    <row r="33" spans="1:6" ht="15" customHeight="1" x14ac:dyDescent="0.25">
      <c r="A33" s="75"/>
      <c r="B33" s="62"/>
      <c r="C33" s="62"/>
      <c r="D33" s="62"/>
      <c r="E33" s="62"/>
      <c r="F33" s="62"/>
    </row>
    <row r="34" spans="1:6" ht="15" customHeight="1" x14ac:dyDescent="0.25">
      <c r="A34" s="75"/>
      <c r="B34" s="62"/>
      <c r="C34" s="62"/>
      <c r="D34" s="62"/>
      <c r="E34" s="62"/>
      <c r="F34" s="62"/>
    </row>
    <row r="35" spans="1:6" ht="15" customHeight="1" x14ac:dyDescent="0.25">
      <c r="A35" s="75"/>
      <c r="B35" s="62"/>
      <c r="C35" s="62"/>
      <c r="D35" s="62"/>
      <c r="E35" s="62"/>
      <c r="F35" s="62"/>
    </row>
    <row r="36" spans="1:6" ht="15" customHeight="1" x14ac:dyDescent="0.25">
      <c r="A36" s="75"/>
      <c r="B36" s="62"/>
      <c r="C36" s="62"/>
      <c r="D36" s="62"/>
      <c r="E36" s="62"/>
      <c r="F36" s="62"/>
    </row>
    <row r="37" spans="1:6" ht="15" customHeight="1" x14ac:dyDescent="0.25">
      <c r="A37" s="75"/>
      <c r="B37" s="62"/>
      <c r="C37" s="62"/>
      <c r="D37" s="62"/>
      <c r="E37" s="62"/>
      <c r="F37" s="62"/>
    </row>
    <row r="38" spans="1:6" ht="15" customHeight="1" x14ac:dyDescent="0.25">
      <c r="A38" s="75"/>
      <c r="B38" s="62"/>
      <c r="C38" s="62"/>
      <c r="D38" s="62"/>
      <c r="E38" s="62"/>
      <c r="F38" s="62"/>
    </row>
    <row r="39" spans="1:6" ht="15" customHeight="1" x14ac:dyDescent="0.25">
      <c r="A39" s="75"/>
      <c r="B39" s="62"/>
      <c r="C39" s="62"/>
      <c r="D39" s="62"/>
      <c r="E39" s="62"/>
      <c r="F39" s="62"/>
    </row>
    <row r="40" spans="1:6" ht="15" customHeight="1" x14ac:dyDescent="0.25">
      <c r="B40" s="135" t="e">
        <f>"Referência: " &amp; MID(#REF!,11,10000)</f>
        <v>#REF!</v>
      </c>
      <c r="C40" s="135"/>
      <c r="D40" s="135"/>
      <c r="E40" s="135"/>
      <c r="F40" s="135"/>
    </row>
    <row r="41" spans="1:6" ht="15" customHeight="1" x14ac:dyDescent="0.25">
      <c r="B41" s="135"/>
      <c r="C41" s="135"/>
      <c r="D41" s="135"/>
      <c r="E41" s="135"/>
      <c r="F41" s="135"/>
    </row>
    <row r="42" spans="1:6" ht="15" customHeight="1" x14ac:dyDescent="0.25">
      <c r="B42" s="135"/>
      <c r="C42" s="135"/>
      <c r="D42" s="135"/>
      <c r="E42" s="135"/>
      <c r="F42" s="135"/>
    </row>
    <row r="43" spans="1:6" ht="15" customHeight="1" x14ac:dyDescent="0.25">
      <c r="B43" s="135"/>
      <c r="C43" s="135"/>
      <c r="D43" s="135"/>
      <c r="E43" s="135"/>
      <c r="F43" s="135"/>
    </row>
    <row r="44" spans="1:6" ht="15" customHeight="1" x14ac:dyDescent="0.25">
      <c r="B44" s="135"/>
      <c r="C44" s="135"/>
      <c r="D44" s="135"/>
      <c r="E44" s="135"/>
      <c r="F44" s="135"/>
    </row>
    <row r="45" spans="1:6" ht="15" customHeight="1" x14ac:dyDescent="0.25">
      <c r="B45" s="135"/>
      <c r="C45" s="135"/>
      <c r="D45" s="135"/>
      <c r="E45" s="135"/>
      <c r="F45" s="135"/>
    </row>
  </sheetData>
  <sheetProtection formatCells="0" formatColumns="0" formatRows="0"/>
  <mergeCells count="8">
    <mergeCell ref="B40:F45"/>
    <mergeCell ref="B2:F2"/>
    <mergeCell ref="B3:F3"/>
    <mergeCell ref="B4:F4"/>
    <mergeCell ref="B5:F5"/>
    <mergeCell ref="B6:F6"/>
    <mergeCell ref="A9:F9"/>
    <mergeCell ref="A23:F29"/>
  </mergeCells>
  <printOptions horizontalCentered="1"/>
  <pageMargins left="0.59055118110236227" right="0.59055118110236227" top="0.74803149606299213" bottom="0.70866141732283472" header="0.31496062992125984" footer="0.27559055118110237"/>
  <pageSetup paperSize="9" scale="92" firstPageNumber="0" orientation="portrait" r:id="rId1"/>
  <headerFooter alignWithMargins="0">
    <oddHeader>&amp;C&amp;8
&amp;G
&amp;10SENADO FEDERAL&amp;8
Secretaria de Infraestrutura
Coordenação de Orçamentos</oddHeader>
    <oddFooter>&amp;C&amp;8&amp;G
Senado Federal | Via N2 | Bloco 14 | CEP 70165-900 | Brasília-DF
Telefones: +55 (61) 3303-3423 / 4760 / 4776 / 3470 | coorc@senado.leg.br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33</vt:i4>
      </vt:variant>
    </vt:vector>
  </HeadingPairs>
  <TitlesOfParts>
    <vt:vector size="35" baseType="lpstr">
      <vt:lpstr>Orçamentária-TR</vt:lpstr>
      <vt:lpstr>BDI</vt:lpstr>
      <vt:lpstr>'1 - Capa'!Area_de_impressao</vt:lpstr>
      <vt:lpstr>'10 - Empresas'!Area_de_impressao</vt:lpstr>
      <vt:lpstr>'11 - Internet'!Area_de_impressao</vt:lpstr>
      <vt:lpstr>'12 - Banco de Preços'!Area_de_impressao</vt:lpstr>
      <vt:lpstr>'13 - Cotações CT ARP SF'!Area_de_impressao</vt:lpstr>
      <vt:lpstr>'14 - Não apresentaram'!Area_de_impressao</vt:lpstr>
      <vt:lpstr>'15 - E-mails enviados'!Area_de_impressao</vt:lpstr>
      <vt:lpstr>'2 - Orçamentária-SD'!Area_de_impressao</vt:lpstr>
      <vt:lpstr>'3 - Composições-SD'!Area_de_impressao</vt:lpstr>
      <vt:lpstr>'4 - Orçamentária-CD'!Area_de_impressao</vt:lpstr>
      <vt:lpstr>'5 - Composições-CD'!Area_de_impressao</vt:lpstr>
      <vt:lpstr>'6 - BDI'!Area_de_impressao</vt:lpstr>
      <vt:lpstr>'7 - Curvas ABC'!Area_de_impressao</vt:lpstr>
      <vt:lpstr>'8 - Planilhas Auxiliares'!Area_de_impressao</vt:lpstr>
      <vt:lpstr>'9 - Tabelas'!Area_de_impressao</vt:lpstr>
      <vt:lpstr>BDI!Area_de_impressao</vt:lpstr>
      <vt:lpstr>'Orçamentária-TR'!Area_de_impressao</vt:lpstr>
      <vt:lpstr>'1 - Capa'!Titulos_de_impressao</vt:lpstr>
      <vt:lpstr>'10 - Empresas'!Titulos_de_impressao</vt:lpstr>
      <vt:lpstr>'11 - Internet'!Titulos_de_impressao</vt:lpstr>
      <vt:lpstr>'12 - Banco de Preços'!Titulos_de_impressao</vt:lpstr>
      <vt:lpstr>'13 - Cotações CT ARP SF'!Titulos_de_impressao</vt:lpstr>
      <vt:lpstr>'14 - Não apresentaram'!Titulos_de_impressao</vt:lpstr>
      <vt:lpstr>'15 - E-mails enviados'!Titulos_de_impressao</vt:lpstr>
      <vt:lpstr>'2 - Orçamentária-SD'!Titulos_de_impressao</vt:lpstr>
      <vt:lpstr>'3 - Composições-SD'!Titulos_de_impressao</vt:lpstr>
      <vt:lpstr>'4 - Orçamentária-CD'!Titulos_de_impressao</vt:lpstr>
      <vt:lpstr>'5 - Composições-CD'!Titulos_de_impressao</vt:lpstr>
      <vt:lpstr>'6 - BDI'!Titulos_de_impressao</vt:lpstr>
      <vt:lpstr>'7 - Curvas ABC'!Titulos_de_impressao</vt:lpstr>
      <vt:lpstr>'8 - Planilhas Auxiliares'!Titulos_de_impressao</vt:lpstr>
      <vt:lpstr>'9 - Tabelas'!Titulos_de_impressao</vt:lpstr>
      <vt:lpstr>'Orçamentária-TR'!Titulos_de_impressao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Thauler</dc:creator>
  <cp:lastModifiedBy>Thauler Ferreira Bispo de Souza</cp:lastModifiedBy>
  <cp:lastPrinted>2025-02-19T03:07:37Z</cp:lastPrinted>
  <dcterms:created xsi:type="dcterms:W3CDTF">2020-07-07T13:57:42Z</dcterms:created>
  <dcterms:modified xsi:type="dcterms:W3CDTF">2025-05-12T21:16:04Z</dcterms:modified>
</cp:coreProperties>
</file>